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N:\Year End\FY17\Claire's Workshop Material For the Website\"/>
    </mc:Choice>
  </mc:AlternateContent>
  <bookViews>
    <workbookView xWindow="-228" yWindow="4920" windowWidth="12120" windowHeight="4008" tabRatio="857"/>
  </bookViews>
  <sheets>
    <sheet name="Control Log - Standard Entries " sheetId="35" r:id="rId1"/>
    <sheet name="List - Standard Entries" sheetId="2" r:id="rId2"/>
    <sheet name="#S-1 Current Year to Prior Year" sheetId="20" r:id="rId3"/>
    <sheet name="#S-2 - Gift- Non-Capitalized " sheetId="7" r:id="rId4"/>
    <sheet name="Introduction PayBack Bond Proj." sheetId="8" r:id="rId5"/>
    <sheet name="Expl. for use of Amort. Sch." sheetId="12" r:id="rId6"/>
    <sheet name="Amort.of P.Back Bonds(new 2003)" sheetId="13" r:id="rId7"/>
    <sheet name="#S-3- GSFIC Paybck Bnds Year" sheetId="23" r:id="rId8"/>
    <sheet name="#S-4 Payment of Payback Bon " sheetId="24" r:id="rId9"/>
    <sheet name="#S-5-Cap. Ledg. Post. PayBa " sheetId="25" r:id="rId10"/>
    <sheet name="#S-6(a)GAAP Postings Payback " sheetId="26" r:id="rId11"/>
    <sheet name="#S-6(b)-GAAP Postings Payback B" sheetId="27" r:id="rId12"/>
    <sheet name="#S-6(c)-Move GAAP entry amount " sheetId="42" r:id="rId13"/>
    <sheet name="Amort of Payback(Prior to 2003)" sheetId="15" r:id="rId14"/>
    <sheet name="#S-7 Receivable for State Appr." sheetId="17" r:id="rId15"/>
    <sheet name="#S-8 - Capital Lease Expense" sheetId="5" r:id="rId16"/>
    <sheet name="Amortization Schedule (See S-8)" sheetId="6" r:id="rId17"/>
    <sheet name="#S-9 - Cap-Const. in Progress" sheetId="33" r:id="rId18"/>
    <sheet name="Explanation for #S-9" sheetId="34" r:id="rId19"/>
    <sheet name="S-10 Ins. Claim Cap. Asset" sheetId="39" r:id="rId20"/>
    <sheet name="S-11 Ins. Claim Non Cap. Asset " sheetId="40" r:id="rId21"/>
    <sheet name="Explanantion for S-10 and S-11" sheetId="41" r:id="rId22"/>
    <sheet name="#S-12 Funds on Deposit GSFIC" sheetId="58" r:id="rId23"/>
    <sheet name="#S-13 Funds to Ga Fund 1" sheetId="59" r:id="rId24"/>
    <sheet name="Control Log- Correcting Entries" sheetId="36" r:id="rId25"/>
    <sheet name="List - Correcting Entries" sheetId="1" r:id="rId26"/>
    <sheet name="#C-1 - Exchange vs Non-Exchange" sheetId="3" r:id="rId27"/>
    <sheet name="GASB 33 Flowchart (See #1)" sheetId="4" r:id="rId28"/>
    <sheet name="#C-2 Retire and Re-add an Asset" sheetId="28" r:id="rId29"/>
    <sheet name="#C-2 Example" sheetId="57" r:id="rId30"/>
    <sheet name="#C-4 Comp Abs curr. to noncurr." sheetId="18" r:id="rId31"/>
    <sheet name="#C-5 Adj Accum. Depr." sheetId="19" r:id="rId32"/>
    <sheet name="C-8 Capital Projects" sheetId="38" r:id="rId33"/>
    <sheet name="Journal Entry Form " sheetId="29" r:id="rId34"/>
    <sheet name="Sheet1" sheetId="60" r:id="rId35"/>
  </sheets>
  <definedNames>
    <definedName name="Auxiliary_SRECNA_Page_1" localSheetId="30">#REF!</definedName>
    <definedName name="Auxiliary_SRECNA_Page_1" localSheetId="31">#REF!</definedName>
    <definedName name="Auxiliary_SRECNA_Page_1" localSheetId="2">#REF!</definedName>
    <definedName name="Auxiliary_SRECNA_Page_1" localSheetId="14">#REF!</definedName>
    <definedName name="Auxiliary_SRECNA_Page_1" localSheetId="32">#REF!</definedName>
    <definedName name="Auxiliary_SRECNA_Page_1" localSheetId="33">#REF!</definedName>
    <definedName name="Auxiliary_SRECNA_Page_1" localSheetId="19">#REF!</definedName>
    <definedName name="Auxiliary_SRECNA_Page_1" localSheetId="20">#REF!</definedName>
    <definedName name="Auxiliary_SRECNA_Page_1">#REF!</definedName>
    <definedName name="Auxiliary_SRECNA_Page_2" localSheetId="30">#REF!</definedName>
    <definedName name="Auxiliary_SRECNA_Page_2" localSheetId="31">#REF!</definedName>
    <definedName name="Auxiliary_SRECNA_Page_2" localSheetId="2">#REF!</definedName>
    <definedName name="Auxiliary_SRECNA_Page_2" localSheetId="14">#REF!</definedName>
    <definedName name="Auxiliary_SRECNA_Page_2" localSheetId="32">#REF!</definedName>
    <definedName name="Auxiliary_SRECNA_Page_2" localSheetId="33">#REF!</definedName>
    <definedName name="Auxiliary_SRECNA_Page_2" localSheetId="19">#REF!</definedName>
    <definedName name="Auxiliary_SRECNA_Page_2" localSheetId="20">#REF!</definedName>
    <definedName name="Auxiliary_SRECNA_Page_2">#REF!</definedName>
    <definedName name="ExpDirect">#REF!</definedName>
    <definedName name="Footnote_6_Capital_Assets_Disclosure" localSheetId="31">#REF!</definedName>
    <definedName name="_xlnm.Print_Area" localSheetId="26">'#C-1 - Exchange vs Non-Exchange'!$B$1:$M$44</definedName>
    <definedName name="_xlnm.Print_Area" localSheetId="28">'#C-2 Retire and Re-add an Asset'!$B$1:$M$45</definedName>
    <definedName name="_xlnm.Print_Area" localSheetId="30">'#C-4 Comp Abs curr. to noncurr.'!$B$1:$M$43</definedName>
    <definedName name="_xlnm.Print_Area" localSheetId="31">'#C-5 Adj Accum. Depr.'!$B$1:$M$43</definedName>
    <definedName name="_xlnm.Print_Area" localSheetId="2">'#S-1 Current Year to Prior Year'!$B$1:$M$43</definedName>
    <definedName name="_xlnm.Print_Area" localSheetId="22">'#S-12 Funds on Deposit GSFIC'!$B$1:$M$46</definedName>
    <definedName name="_xlnm.Print_Area" localSheetId="23">'#S-13 Funds to Ga Fund 1'!$B$1:$M$44</definedName>
    <definedName name="_xlnm.Print_Area" localSheetId="3">'#S-2 - Gift- Non-Capitalized '!$B$1:$M$44</definedName>
    <definedName name="_xlnm.Print_Area" localSheetId="7">'#S-3- GSFIC Paybck Bnds Year'!$B$1:$M$41</definedName>
    <definedName name="_xlnm.Print_Area" localSheetId="8">'#S-4 Payment of Payback Bon '!$B$1:$M$43</definedName>
    <definedName name="_xlnm.Print_Area" localSheetId="9">'#S-5-Cap. Ledg. Post. PayBa '!$B$1:$M$42</definedName>
    <definedName name="_xlnm.Print_Area" localSheetId="10">'#S-6(a)GAAP Postings Payback '!$B$1:$M$43</definedName>
    <definedName name="_xlnm.Print_Area" localSheetId="11">'#S-6(b)-GAAP Postings Payback B'!$B$1:$M$42</definedName>
    <definedName name="_xlnm.Print_Area" localSheetId="12">'#S-6(c)-Move GAAP entry amount '!$B$1:$M$40</definedName>
    <definedName name="_xlnm.Print_Area" localSheetId="14">'#S-7 Receivable for State Appr.'!$B$1:$M$43</definedName>
    <definedName name="_xlnm.Print_Area" localSheetId="15">'#S-8 - Capital Lease Expense'!$B$1:$M$41</definedName>
    <definedName name="_xlnm.Print_Area" localSheetId="17">'#S-9 - Cap-Const. in Progress'!$B$1:$M$51</definedName>
    <definedName name="_xlnm.Print_Area" localSheetId="13">'Amort of Payback(Prior to 2003)'!$B$1:$AF$51</definedName>
    <definedName name="_xlnm.Print_Area" localSheetId="6">'Amort.of P.Back Bonds(new 2003)'!$B$1:$L$41</definedName>
    <definedName name="_xlnm.Print_Area" localSheetId="32">'C-8 Capital Projects'!$B$1:$M$49</definedName>
    <definedName name="_xlnm.Print_Area" localSheetId="0">'Control Log - Standard Entries '!$A$1:$G$25</definedName>
    <definedName name="_xlnm.Print_Area" localSheetId="24">'Control Log- Correcting Entries'!$A$2:$G$16</definedName>
    <definedName name="_xlnm.Print_Area" localSheetId="21">'Explanantion for S-10 and S-11'!$A$1:$R$38</definedName>
    <definedName name="_xlnm.Print_Area" localSheetId="18">'Explanation for #S-9'!$A$1:$N$58</definedName>
    <definedName name="_xlnm.Print_Area" localSheetId="27">'GASB 33 Flowchart (See #1)'!$B$1:$L$58</definedName>
    <definedName name="_xlnm.Print_Area" localSheetId="33">'Journal Entry Form '!$B$1:$M$48</definedName>
    <definedName name="_xlnm.Print_Area" localSheetId="25">'List - Correcting Entries'!$A$1:$U$27</definedName>
    <definedName name="_xlnm.Print_Area" localSheetId="1">'List - Standard Entries'!$B$1:$T$23</definedName>
    <definedName name="_xlnm.Print_Area" localSheetId="19">'S-10 Ins. Claim Cap. Asset'!$B$1:$M$48</definedName>
    <definedName name="_xlnm.Print_Area" localSheetId="20">'S-11 Ins. Claim Non Cap. Asset '!$B$1:$M$42</definedName>
    <definedName name="_xlnm.Print_Titles" localSheetId="0">'Control Log - Standard Entries '!$3:$10</definedName>
    <definedName name="_xlnm.Print_Titles" localSheetId="24">'Control Log- Correcting Entries'!$4:$10</definedName>
    <definedName name="_xlnm.Print_Titles" localSheetId="25">'List - Correcting Entries'!$2:$7</definedName>
    <definedName name="_xlnm.Print_Titles" localSheetId="1">'List - Standard Entries'!$1:$7</definedName>
    <definedName name="RestrictedFundBal">#REF!</definedName>
    <definedName name="RestrictedFundsBal">#REF!</definedName>
    <definedName name="RestrictedFundsRev">#REF!</definedName>
    <definedName name="Sch16Add">#REF!</definedName>
    <definedName name="Sch16Ded">#REF!</definedName>
    <definedName name="TotalDedDirect">#REF!</definedName>
  </definedNames>
  <calcPr calcId="162913"/>
</workbook>
</file>

<file path=xl/calcChain.xml><?xml version="1.0" encoding="utf-8"?>
<calcChain xmlns="http://schemas.openxmlformats.org/spreadsheetml/2006/main">
  <c r="H17" i="35" l="1"/>
  <c r="B4" i="3" l="1"/>
  <c r="K28" i="3"/>
  <c r="L28" i="3"/>
  <c r="G37" i="57"/>
  <c r="C9" i="57"/>
  <c r="C11" i="57" s="1"/>
  <c r="K25" i="28"/>
  <c r="B4" i="28"/>
  <c r="L25" i="28"/>
  <c r="B4" i="18"/>
  <c r="K28" i="18"/>
  <c r="L28" i="18"/>
  <c r="B4" i="19"/>
  <c r="L24" i="19"/>
  <c r="L27" i="19" s="1"/>
  <c r="K27" i="19"/>
  <c r="K30" i="20"/>
  <c r="L30" i="20"/>
  <c r="L26" i="58"/>
  <c r="L27" i="58" s="1"/>
  <c r="K26" i="58"/>
  <c r="L26" i="59"/>
  <c r="K26" i="59"/>
  <c r="B4" i="7"/>
  <c r="K31" i="7"/>
  <c r="L31" i="7"/>
  <c r="B4" i="23"/>
  <c r="K28" i="23"/>
  <c r="L28" i="23"/>
  <c r="B4" i="24"/>
  <c r="K29" i="24"/>
  <c r="L29" i="24"/>
  <c r="B4" i="25"/>
  <c r="L28" i="25"/>
  <c r="B4" i="26"/>
  <c r="K29" i="26"/>
  <c r="L29" i="26"/>
  <c r="B4" i="27"/>
  <c r="K28" i="27"/>
  <c r="B4" i="42"/>
  <c r="B4" i="17"/>
  <c r="K27" i="17"/>
  <c r="L27" i="17"/>
  <c r="B4" i="5"/>
  <c r="B4" i="33"/>
  <c r="K32" i="33"/>
  <c r="L32" i="33"/>
  <c r="AF14" i="15"/>
  <c r="F15" i="15"/>
  <c r="AB15" i="15" s="1"/>
  <c r="Z15" i="15"/>
  <c r="Z16" i="15"/>
  <c r="Z17" i="15"/>
  <c r="Z18" i="15"/>
  <c r="Z19" i="15"/>
  <c r="Q20" i="15"/>
  <c r="S20" i="15" s="1"/>
  <c r="U20" i="15" s="1"/>
  <c r="Q21" i="15" s="1"/>
  <c r="Z20" i="15"/>
  <c r="Z21" i="15"/>
  <c r="Z22" i="15"/>
  <c r="Z23" i="15"/>
  <c r="Z24" i="15"/>
  <c r="Z25" i="15"/>
  <c r="Z26" i="15"/>
  <c r="Z27" i="15"/>
  <c r="Z28" i="15"/>
  <c r="Z29" i="15"/>
  <c r="Z30" i="15"/>
  <c r="Z31" i="15"/>
  <c r="Z32" i="15"/>
  <c r="Z33" i="15"/>
  <c r="Z34" i="15"/>
  <c r="Z35" i="15"/>
  <c r="H36" i="15"/>
  <c r="Z36" i="15"/>
  <c r="H37" i="15"/>
  <c r="Z37" i="15"/>
  <c r="H38" i="15"/>
  <c r="Z38" i="15"/>
  <c r="H39" i="15"/>
  <c r="Z39" i="15"/>
  <c r="H40" i="15"/>
  <c r="Z40" i="15"/>
  <c r="H41" i="15"/>
  <c r="Z41" i="15"/>
  <c r="H42" i="15"/>
  <c r="Z42" i="15"/>
  <c r="H43" i="15"/>
  <c r="Z43" i="15"/>
  <c r="H44" i="15"/>
  <c r="Z44" i="15"/>
  <c r="D45" i="15"/>
  <c r="O45" i="15"/>
  <c r="G15" i="13"/>
  <c r="I15" i="13" s="1"/>
  <c r="K15" i="13" s="1"/>
  <c r="C8" i="6"/>
  <c r="F11" i="6" s="1"/>
  <c r="E13" i="6"/>
  <c r="B4" i="38"/>
  <c r="K30" i="38"/>
  <c r="L30" i="38"/>
  <c r="H24" i="34"/>
  <c r="K30" i="29"/>
  <c r="L30" i="29"/>
  <c r="B4" i="39"/>
  <c r="K30" i="39"/>
  <c r="L30" i="39"/>
  <c r="B4" i="40"/>
  <c r="K27" i="40"/>
  <c r="L27" i="40"/>
  <c r="L28" i="40" s="1"/>
  <c r="L33" i="33" l="1"/>
  <c r="L28" i="17"/>
  <c r="H15" i="15"/>
  <c r="AD15" i="15" s="1"/>
  <c r="L31" i="38"/>
  <c r="L30" i="24"/>
  <c r="L28" i="19"/>
  <c r="F13" i="6"/>
  <c r="D14" i="6" s="1"/>
  <c r="E14" i="6" s="1"/>
  <c r="F14" i="6" s="1"/>
  <c r="J15" i="15"/>
  <c r="F16" i="15" s="1"/>
  <c r="H16" i="15" s="1"/>
  <c r="L30" i="26"/>
  <c r="L31" i="29"/>
  <c r="L31" i="39"/>
  <c r="L32" i="7"/>
  <c r="L27" i="59"/>
  <c r="L29" i="3"/>
  <c r="L29" i="23"/>
  <c r="L29" i="18"/>
  <c r="L26" i="28"/>
  <c r="Z45" i="15"/>
  <c r="AF15" i="15"/>
  <c r="L31" i="20"/>
  <c r="G16" i="13"/>
  <c r="I16" i="13" s="1"/>
  <c r="K16" i="13" s="1"/>
  <c r="S21" i="15"/>
  <c r="AB16" i="15" l="1"/>
  <c r="G17" i="13"/>
  <c r="I17" i="13" s="1"/>
  <c r="K17" i="13" s="1"/>
  <c r="D15" i="6"/>
  <c r="E15" i="6" s="1"/>
  <c r="F15" i="6" s="1"/>
  <c r="U21" i="15"/>
  <c r="J16" i="15"/>
  <c r="AD16" i="15"/>
  <c r="AF16" i="15" s="1"/>
  <c r="D16" i="6" l="1"/>
  <c r="E16" i="6" s="1"/>
  <c r="F16" i="6" s="1"/>
  <c r="G18" i="13"/>
  <c r="I18" i="13" s="1"/>
  <c r="K18" i="13" s="1"/>
  <c r="F17" i="15"/>
  <c r="Q22" i="15"/>
  <c r="G19" i="13" l="1"/>
  <c r="I19" i="13" s="1"/>
  <c r="K19" i="13" s="1"/>
  <c r="D17" i="6"/>
  <c r="E17" i="6" s="1"/>
  <c r="F17" i="6" s="1"/>
  <c r="S22" i="15"/>
  <c r="AB17" i="15"/>
  <c r="H17" i="15"/>
  <c r="D18" i="6" l="1"/>
  <c r="E18" i="6" s="1"/>
  <c r="F18" i="6" s="1"/>
  <c r="G20" i="13"/>
  <c r="I20" i="13" s="1"/>
  <c r="K20" i="13" s="1"/>
  <c r="U22" i="15"/>
  <c r="AD17" i="15"/>
  <c r="AF17" i="15" s="1"/>
  <c r="J17" i="15"/>
  <c r="G21" i="13" l="1"/>
  <c r="I21" i="13" s="1"/>
  <c r="K21" i="13" s="1"/>
  <c r="D19" i="6"/>
  <c r="E19" i="6" s="1"/>
  <c r="F19" i="6" s="1"/>
  <c r="Q23" i="15"/>
  <c r="F18" i="15"/>
  <c r="G22" i="13" l="1"/>
  <c r="I22" i="13" s="1"/>
  <c r="K22" i="13" s="1"/>
  <c r="D20" i="6"/>
  <c r="E20" i="6" s="1"/>
  <c r="F20" i="6" s="1"/>
  <c r="S23" i="15"/>
  <c r="H18" i="15"/>
  <c r="AB18" i="15"/>
  <c r="G23" i="13" l="1"/>
  <c r="I23" i="13" s="1"/>
  <c r="K23" i="13" s="1"/>
  <c r="D21" i="6"/>
  <c r="E21" i="6" s="1"/>
  <c r="F21" i="6" s="1"/>
  <c r="AD18" i="15"/>
  <c r="AF18" i="15" s="1"/>
  <c r="J18" i="15"/>
  <c r="U23" i="15"/>
  <c r="G24" i="13" l="1"/>
  <c r="I24" i="13" s="1"/>
  <c r="K24" i="13" s="1"/>
  <c r="D22" i="6"/>
  <c r="E22" i="6" s="1"/>
  <c r="F22" i="6" s="1"/>
  <c r="F19" i="15"/>
  <c r="Q24" i="15"/>
  <c r="G25" i="13" l="1"/>
  <c r="S24" i="15"/>
  <c r="D23" i="6"/>
  <c r="E23" i="6" s="1"/>
  <c r="F23" i="6" s="1"/>
  <c r="AB19" i="15"/>
  <c r="H19" i="15"/>
  <c r="I25" i="13" l="1"/>
  <c r="D24" i="6"/>
  <c r="E24" i="6" s="1"/>
  <c r="F24" i="6" s="1"/>
  <c r="AD19" i="15"/>
  <c r="AF19" i="15" s="1"/>
  <c r="J19" i="15"/>
  <c r="U24" i="15"/>
  <c r="K25" i="13" l="1"/>
  <c r="L28" i="27"/>
  <c r="L29" i="27" s="1"/>
  <c r="D25" i="6"/>
  <c r="E25" i="6" s="1"/>
  <c r="F25" i="6" s="1"/>
  <c r="F20" i="15"/>
  <c r="Q25" i="15"/>
  <c r="K28" i="42" l="1"/>
  <c r="L28" i="42"/>
  <c r="G26" i="13"/>
  <c r="I26" i="13" s="1"/>
  <c r="K26" i="13" s="1"/>
  <c r="D26" i="6"/>
  <c r="E26" i="6" s="1"/>
  <c r="F26" i="6" s="1"/>
  <c r="S25" i="15"/>
  <c r="AB20" i="15"/>
  <c r="H20" i="15"/>
  <c r="L29" i="42" l="1"/>
  <c r="G27" i="13"/>
  <c r="I27" i="13" s="1"/>
  <c r="K27" i="13" s="1"/>
  <c r="D27" i="6"/>
  <c r="U25" i="15"/>
  <c r="AD20" i="15"/>
  <c r="AF20" i="15" s="1"/>
  <c r="J20" i="15"/>
  <c r="E27" i="6" l="1"/>
  <c r="F27" i="6" s="1"/>
  <c r="D28" i="6" s="1"/>
  <c r="E28" i="6" s="1"/>
  <c r="F28" i="6" s="1"/>
  <c r="G28" i="13"/>
  <c r="Q26" i="15"/>
  <c r="F21" i="15"/>
  <c r="I28" i="13" l="1"/>
  <c r="K27" i="5"/>
  <c r="L21" i="5"/>
  <c r="L27" i="5" s="1"/>
  <c r="L28" i="5" s="1"/>
  <c r="D29" i="6"/>
  <c r="E29" i="6" s="1"/>
  <c r="F29" i="6" s="1"/>
  <c r="S26" i="15"/>
  <c r="H21" i="15"/>
  <c r="AB21" i="15"/>
  <c r="K28" i="13" l="1"/>
  <c r="G29" i="13" s="1"/>
  <c r="I29" i="13" s="1"/>
  <c r="K29" i="13" s="1"/>
  <c r="G30" i="13" s="1"/>
  <c r="I30" i="13" s="1"/>
  <c r="K30" i="13" s="1"/>
  <c r="G31" i="13" s="1"/>
  <c r="I31" i="13" s="1"/>
  <c r="K31" i="13" s="1"/>
  <c r="G32" i="13" s="1"/>
  <c r="I32" i="13" s="1"/>
  <c r="K32" i="13" s="1"/>
  <c r="K28" i="25"/>
  <c r="L29" i="25" s="1"/>
  <c r="D30" i="6"/>
  <c r="E30" i="6" s="1"/>
  <c r="F30" i="6" s="1"/>
  <c r="U26" i="15"/>
  <c r="AD21" i="15"/>
  <c r="AF21" i="15" s="1"/>
  <c r="J21" i="15"/>
  <c r="G33" i="13" l="1"/>
  <c r="I33" i="13" s="1"/>
  <c r="K33" i="13" s="1"/>
  <c r="D31" i="6"/>
  <c r="E31" i="6" s="1"/>
  <c r="F31" i="6" s="1"/>
  <c r="F22" i="15"/>
  <c r="Q27" i="15"/>
  <c r="D32" i="6" l="1"/>
  <c r="E32" i="6" s="1"/>
  <c r="F32" i="6" s="1"/>
  <c r="H22" i="15"/>
  <c r="AB22" i="15"/>
  <c r="S27" i="15"/>
  <c r="G34" i="13"/>
  <c r="I34" i="13" s="1"/>
  <c r="K34" i="13" s="1"/>
  <c r="G35" i="13" l="1"/>
  <c r="I35" i="13" s="1"/>
  <c r="K35" i="13" s="1"/>
  <c r="D33" i="6"/>
  <c r="E33" i="6" s="1"/>
  <c r="F33" i="6" s="1"/>
  <c r="U27" i="15"/>
  <c r="AD22" i="15"/>
  <c r="AF22" i="15" s="1"/>
  <c r="J22" i="15"/>
  <c r="D34" i="6" l="1"/>
  <c r="E34" i="6" s="1"/>
  <c r="F34" i="6" s="1"/>
  <c r="Q28" i="15"/>
  <c r="F23" i="15"/>
  <c r="D35" i="6" l="1"/>
  <c r="E35" i="6" s="1"/>
  <c r="F35" i="6" s="1"/>
  <c r="H23" i="15"/>
  <c r="AB23" i="15"/>
  <c r="S28" i="15"/>
  <c r="D36" i="6" l="1"/>
  <c r="E36" i="6" s="1"/>
  <c r="F36" i="6" s="1"/>
  <c r="U28" i="15"/>
  <c r="AD23" i="15"/>
  <c r="AF23" i="15" s="1"/>
  <c r="J23" i="15"/>
  <c r="D37" i="6" l="1"/>
  <c r="E37" i="6" s="1"/>
  <c r="F37" i="6" s="1"/>
  <c r="F24" i="15"/>
  <c r="Q29" i="15"/>
  <c r="D38" i="6" l="1"/>
  <c r="E38" i="6" s="1"/>
  <c r="F38" i="6" s="1"/>
  <c r="H24" i="15"/>
  <c r="AB24" i="15"/>
  <c r="S29" i="15"/>
  <c r="U29" i="15" l="1"/>
  <c r="AD24" i="15"/>
  <c r="AF24" i="15" s="1"/>
  <c r="J24" i="15"/>
  <c r="D39" i="6"/>
  <c r="E39" i="6" s="1"/>
  <c r="F39" i="6" s="1"/>
  <c r="D40" i="6" l="1"/>
  <c r="E40" i="6" s="1"/>
  <c r="F40" i="6" s="1"/>
  <c r="Q30" i="15"/>
  <c r="F25" i="15"/>
  <c r="D41" i="6" l="1"/>
  <c r="E41" i="6" s="1"/>
  <c r="F41" i="6" s="1"/>
  <c r="H25" i="15"/>
  <c r="AB25" i="15"/>
  <c r="S30" i="15"/>
  <c r="D42" i="6" l="1"/>
  <c r="E42" i="6" s="1"/>
  <c r="F42" i="6" s="1"/>
  <c r="U30" i="15"/>
  <c r="AD25" i="15"/>
  <c r="AF25" i="15" s="1"/>
  <c r="J25" i="15"/>
  <c r="D43" i="6" l="1"/>
  <c r="E43" i="6" s="1"/>
  <c r="F43" i="6" s="1"/>
  <c r="F26" i="15"/>
  <c r="Q31" i="15"/>
  <c r="D44" i="6" l="1"/>
  <c r="E44" i="6" s="1"/>
  <c r="F44" i="6" s="1"/>
  <c r="H26" i="15"/>
  <c r="AB26" i="15"/>
  <c r="S31" i="15"/>
  <c r="AD26" i="15" l="1"/>
  <c r="AF26" i="15" s="1"/>
  <c r="J26" i="15"/>
  <c r="U31" i="15"/>
  <c r="D45" i="6"/>
  <c r="E45" i="6" s="1"/>
  <c r="F45" i="6" s="1"/>
  <c r="D46" i="6" l="1"/>
  <c r="E46" i="6" s="1"/>
  <c r="F46" i="6" s="1"/>
  <c r="F27" i="15"/>
  <c r="Q32" i="15"/>
  <c r="S32" i="15" l="1"/>
  <c r="H27" i="15"/>
  <c r="AB27" i="15"/>
  <c r="D47" i="6"/>
  <c r="E47" i="6" s="1"/>
  <c r="F47" i="6" s="1"/>
  <c r="D48" i="6" l="1"/>
  <c r="E48" i="6" s="1"/>
  <c r="F48" i="6" s="1"/>
  <c r="U32" i="15"/>
  <c r="AD27" i="15"/>
  <c r="AF27" i="15" s="1"/>
  <c r="J27" i="15"/>
  <c r="F28" i="15" l="1"/>
  <c r="Q33" i="15"/>
  <c r="H28" i="15" l="1"/>
  <c r="AB28" i="15"/>
  <c r="S33" i="15"/>
  <c r="AD28" i="15" l="1"/>
  <c r="AF28" i="15" s="1"/>
  <c r="J28" i="15"/>
  <c r="U33" i="15"/>
  <c r="F29" i="15" l="1"/>
  <c r="Q34" i="15"/>
  <c r="H29" i="15" l="1"/>
  <c r="AB29" i="15"/>
  <c r="S34" i="15"/>
  <c r="AD29" i="15" l="1"/>
  <c r="AF29" i="15" s="1"/>
  <c r="J29" i="15"/>
  <c r="U34" i="15"/>
  <c r="F30" i="15" l="1"/>
  <c r="Q35" i="15"/>
  <c r="H30" i="15" l="1"/>
  <c r="AB30" i="15"/>
  <c r="S35" i="15"/>
  <c r="AD30" i="15" l="1"/>
  <c r="AF30" i="15" s="1"/>
  <c r="J30" i="15"/>
  <c r="U35" i="15"/>
  <c r="F31" i="15" l="1"/>
  <c r="Q36" i="15"/>
  <c r="H31" i="15" l="1"/>
  <c r="AB31" i="15"/>
  <c r="AB36" i="15"/>
  <c r="S36" i="15"/>
  <c r="AD31" i="15" l="1"/>
  <c r="AF31" i="15" s="1"/>
  <c r="J31" i="15"/>
  <c r="AD36" i="15"/>
  <c r="U36" i="15"/>
  <c r="F32" i="15" l="1"/>
  <c r="Q37" i="15"/>
  <c r="H32" i="15" l="1"/>
  <c r="AB32" i="15"/>
  <c r="AB37" i="15"/>
  <c r="S37" i="15"/>
  <c r="AD32" i="15" l="1"/>
  <c r="AF32" i="15" s="1"/>
  <c r="J32" i="15"/>
  <c r="AD37" i="15"/>
  <c r="U37" i="15"/>
  <c r="F33" i="15" l="1"/>
  <c r="Q38" i="15"/>
  <c r="H33" i="15" l="1"/>
  <c r="AB33" i="15"/>
  <c r="S38" i="15"/>
  <c r="AB38" i="15"/>
  <c r="AD33" i="15" l="1"/>
  <c r="AF33" i="15" s="1"/>
  <c r="J33" i="15"/>
  <c r="AD38" i="15"/>
  <c r="U38" i="15"/>
  <c r="F34" i="15" l="1"/>
  <c r="Q39" i="15"/>
  <c r="H34" i="15" l="1"/>
  <c r="AB34" i="15"/>
  <c r="AB39" i="15"/>
  <c r="S39" i="15"/>
  <c r="AD34" i="15" l="1"/>
  <c r="AF34" i="15" s="1"/>
  <c r="J34" i="15"/>
  <c r="AD39" i="15"/>
  <c r="U39" i="15"/>
  <c r="F35" i="15" l="1"/>
  <c r="Q40" i="15"/>
  <c r="H35" i="15" l="1"/>
  <c r="AB35" i="15"/>
  <c r="AB40" i="15"/>
  <c r="S40" i="15"/>
  <c r="AD35" i="15" l="1"/>
  <c r="AF35" i="15" s="1"/>
  <c r="AF36" i="15" s="1"/>
  <c r="AF37" i="15" s="1"/>
  <c r="AF38" i="15" s="1"/>
  <c r="AF39" i="15" s="1"/>
  <c r="AF40" i="15" s="1"/>
  <c r="J35" i="15"/>
  <c r="AD40" i="15"/>
  <c r="U40" i="15"/>
  <c r="Q41" i="15" l="1"/>
  <c r="S41" i="15" l="1"/>
  <c r="AB41" i="15"/>
  <c r="AD41" i="15" l="1"/>
  <c r="AF41" i="15" s="1"/>
  <c r="U41" i="15"/>
  <c r="Q42" i="15" l="1"/>
  <c r="AB42" i="15" l="1"/>
  <c r="S42" i="15"/>
  <c r="AD42" i="15" l="1"/>
  <c r="AF42" i="15" s="1"/>
  <c r="U42" i="15"/>
  <c r="Q43" i="15" l="1"/>
  <c r="S43" i="15" l="1"/>
  <c r="AB43" i="15"/>
  <c r="AD43" i="15" l="1"/>
  <c r="AF43" i="15" s="1"/>
  <c r="U43" i="15"/>
  <c r="Q44" i="15" l="1"/>
  <c r="AB44" i="15" l="1"/>
  <c r="S44" i="15"/>
  <c r="AD44" i="15" l="1"/>
  <c r="AF44" i="15" s="1"/>
  <c r="U44" i="15"/>
</calcChain>
</file>

<file path=xl/comments1.xml><?xml version="1.0" encoding="utf-8"?>
<comments xmlns="http://schemas.openxmlformats.org/spreadsheetml/2006/main">
  <authors>
    <author>132898</author>
  </authors>
  <commentList>
    <comment ref="C21" authorId="0" shapeId="0">
      <text>
        <r>
          <rPr>
            <b/>
            <sz val="8"/>
            <color indexed="81"/>
            <rFont val="Tahoma"/>
            <family val="2"/>
          </rPr>
          <t xml:space="preserve">Gift revenue is recognized only in year asset is acquired; subsequent years' liability needs to be adjusted by allocation to principal
 </t>
        </r>
      </text>
    </comment>
  </commentList>
</comments>
</file>

<file path=xl/sharedStrings.xml><?xml version="1.0" encoding="utf-8"?>
<sst xmlns="http://schemas.openxmlformats.org/spreadsheetml/2006/main" count="1980" uniqueCount="747">
  <si>
    <t>The GeorgiaFIRST project added a transaction code of CWIP (Construction Work in Progress) to all Asset Management categories except Library Collections, Leased M&amp;E and SVP.  When this Trans Code is used during an asset addition, account number 169000 will be credited and the appropriated Asset account will be debited.  This Trans Code should only be used when adding an asset for which there have been previous entries made to the Capital ledger that debit 169000 (Construction in Progress). (5-15-03)</t>
  </si>
  <si>
    <t>(See Year-End JE# YE-19)</t>
  </si>
  <si>
    <t>Explanation for Journal Entry #S-9</t>
  </si>
  <si>
    <t>The Problem:  How to handle the accounting for renovation or construction projects that are handled by institutional personnel and that are funded from the institution’s budget (either by internal funds or state appropriation).  This document is intended as additional explanation of the sample journal entry for construction projects numbered Sample J.E. #S-9</t>
  </si>
  <si>
    <t>Sample Closing/Standard J.E.# S-9</t>
  </si>
  <si>
    <t>YE-19</t>
  </si>
  <si>
    <t>S-9</t>
  </si>
  <si>
    <t>Construction in Progress for Capital Projects</t>
  </si>
  <si>
    <t>Added to Standard Entries (Also in Year-end entries)</t>
  </si>
  <si>
    <t>Added as a standard entry as well as a year-end entry (See also JE # YE-19)</t>
  </si>
  <si>
    <t xml:space="preserve"> J.E. # FY 2003</t>
  </si>
  <si>
    <t>Old J.E. #FY 2002</t>
  </si>
  <si>
    <t>Old J.E. # FY 2002</t>
  </si>
  <si>
    <t>Add as a Standard J.E. (See also YE-19)</t>
  </si>
  <si>
    <t>To record construction in progress for capital projects paid by the institution (This entry will be posted if the projected is completed before year end).  See also YE-19</t>
  </si>
  <si>
    <t>10xxx</t>
  </si>
  <si>
    <t>Lease/Purchase Principal</t>
  </si>
  <si>
    <t>This entry is only necessary if the business process was not followed and the full lease payment was posted to Lease/Purchase Principal.</t>
  </si>
  <si>
    <t>12xxx</t>
  </si>
  <si>
    <t>GAAP ledger entry to reclassify  R&amp;R balances (account 3231xx) in GAAP ledger to Actuals ledger.</t>
  </si>
  <si>
    <t>Actuals ledger entry to reclassify R&amp;R balances (account 3231xx) from GAAP ledger to Actuals ledger.</t>
  </si>
  <si>
    <t>R&amp;R reserve balances should be recorded in the Actuals ledger.  A few institutions still have balances in their GAAP ledger and can use this journal and journal C-6a to reclassify the balance.</t>
  </si>
  <si>
    <t>FY2007 Trial Balance for account 3231xx</t>
  </si>
  <si>
    <t>Before year-end (FY2008)</t>
  </si>
  <si>
    <t>Sample Correcting J.E.# C-2</t>
  </si>
  <si>
    <t>Journal Entry Control Log</t>
  </si>
  <si>
    <t>Standard Entries</t>
  </si>
  <si>
    <t>(Add rows as necessary for multiple journal entries)</t>
  </si>
  <si>
    <t>JE#</t>
  </si>
  <si>
    <t>Date Posted</t>
  </si>
  <si>
    <t>Name of Person Posting Entry</t>
  </si>
  <si>
    <t>To book non-capitalized gifts</t>
  </si>
  <si>
    <t>Correcting Entries</t>
  </si>
  <si>
    <t xml:space="preserve"> J.E. # </t>
  </si>
  <si>
    <t>Supporting Documentation                    (Attach as necessary)</t>
  </si>
  <si>
    <t>Lease Purchase Interest Expense  (moved from correcting to standard for FY2004)</t>
  </si>
  <si>
    <t>Construction in Progress for Capital Projects (Also in Year-End entries YE-19)</t>
  </si>
  <si>
    <t>May 12, 2004</t>
  </si>
  <si>
    <t>Control log should be maintained and be available for State Auditors</t>
  </si>
  <si>
    <r>
      <t xml:space="preserve">Type of Entry     </t>
    </r>
    <r>
      <rPr>
        <b/>
        <sz val="10"/>
        <rFont val="Arial"/>
        <family val="2"/>
      </rPr>
      <t>Manual</t>
    </r>
  </si>
  <si>
    <t>371xxx</t>
  </si>
  <si>
    <t>Correcting entry only.  Do not post this entry if you posted in previous year.</t>
  </si>
  <si>
    <t>Before Actuals close</t>
  </si>
  <si>
    <t>Net Assets - Allocated Other (Restricted - Expendable</t>
  </si>
  <si>
    <t xml:space="preserve">Identify capital projects by running a query on Fund 50000.  </t>
  </si>
  <si>
    <t>Analyze query on Fund 50000</t>
  </si>
  <si>
    <t>Sample Entry Closing/Year-End #C-8</t>
  </si>
  <si>
    <t>If there are any restricted funds in 3421xx, move to 371xxx</t>
  </si>
  <si>
    <t>Purpose of journal entry:  To ensure that reserves for capital projects are shown correctly on the Statement of Net Assets.</t>
  </si>
  <si>
    <t>C-8</t>
  </si>
  <si>
    <t>Move restricted funds from 3421xx to 371xxx</t>
  </si>
  <si>
    <t>Identify reserves for capital projects and move from 3421xx to 371xxx.</t>
  </si>
  <si>
    <t>Query on Fund 50000</t>
  </si>
  <si>
    <t>Before Actuals Close</t>
  </si>
  <si>
    <t xml:space="preserve">This entry may need to be posted in the Capital, Actual, or GAAP Ledgers as appropriate </t>
  </si>
  <si>
    <t>Sample Entry #     S-10</t>
  </si>
  <si>
    <t>Receivable-From Other State Agencies</t>
  </si>
  <si>
    <t>125xxx</t>
  </si>
  <si>
    <t>Gain/Loss-Retirement of Capital Assets</t>
  </si>
  <si>
    <t>4933xx</t>
  </si>
  <si>
    <t>To recognize insurance claim on a capital asset</t>
  </si>
  <si>
    <r>
      <t xml:space="preserve">Source of Information:                </t>
    </r>
    <r>
      <rPr>
        <sz val="10"/>
        <rFont val="Arial"/>
        <family val="2"/>
      </rPr>
      <t>Loss resulting in insurance claim</t>
    </r>
  </si>
  <si>
    <t>Sample Entry #     S-11</t>
  </si>
  <si>
    <t>Other Miscellaneous Revenues, Non-operating</t>
  </si>
  <si>
    <t>4921xx</t>
  </si>
  <si>
    <t>To recognize insurance claim on a non-capital asset</t>
  </si>
  <si>
    <t>Explanation for Journal Entries #S-10 and S-11 (New entries for FY2004)</t>
  </si>
  <si>
    <t>Transaction Mapping for Insurance Recoveries</t>
  </si>
  <si>
    <t xml:space="preserve">Type </t>
  </si>
  <si>
    <t xml:space="preserve">Account </t>
  </si>
  <si>
    <t>Event</t>
  </si>
  <si>
    <t>Trans</t>
  </si>
  <si>
    <t>Number</t>
  </si>
  <si>
    <t>Number Description</t>
  </si>
  <si>
    <t>Range Description</t>
  </si>
  <si>
    <t>Capital Asset Insurance Replacement</t>
  </si>
  <si>
    <t>Recognize Insurance Claim</t>
  </si>
  <si>
    <t>JE</t>
  </si>
  <si>
    <t>S-6c</t>
  </si>
  <si>
    <t>Moved from correcting (C-2) to Standard entry 1-28-04</t>
  </si>
  <si>
    <t>Prior Year journal entry # C-3 (Deleted 6-26-03)</t>
  </si>
  <si>
    <t>Journal Entry eliminated 6-26-03</t>
  </si>
  <si>
    <t>Amortization Schedule, journal entries # S-5 and S-6b</t>
  </si>
  <si>
    <t xml:space="preserve">Reference for Journal Entry # S-8 </t>
  </si>
  <si>
    <t>S-13</t>
  </si>
  <si>
    <t>To offset the Actuals ledger entry when funds are placed on deposit with GSFIC in a Georgia Fund 1 account.</t>
  </si>
  <si>
    <t>Institutions that sent funds to GSFIC for GSFIC managed capital projects must offset their Actuals ledger entry and record the Ga Fund 1 account for GAAP reporting purposes.</t>
  </si>
  <si>
    <t>Sample Entry #   S-13</t>
  </si>
  <si>
    <t>Cash in LGIP                                           1193xx</t>
  </si>
  <si>
    <t>(same account used in Actuals ledger entry recording transfer of funds to GSFIC into a Ga Fund 1 account)</t>
  </si>
  <si>
    <t>Institutions placing funds on deposit with GSFIC and into a Ga Fund 1 account record an expense in the Actuals ledger that must be offset</t>
  </si>
  <si>
    <t>with GSFIC and into a Ga Fund 1 a/c</t>
  </si>
  <si>
    <t>and placed into a Ga Fund 1 account.</t>
  </si>
  <si>
    <t>in the GAAP ledger.  Standard Journal #S-13 in the GAAP ledger reclassifies the expense, that is correctly recorded in the Actuals ledger,</t>
  </si>
  <si>
    <t>2/07/2011</t>
  </si>
  <si>
    <t xml:space="preserve"> </t>
  </si>
  <si>
    <t xml:space="preserve">Capital </t>
  </si>
  <si>
    <t>Supporting Documentation                     (Attach as necessary)</t>
  </si>
  <si>
    <t>See J.E.# S-5 and S-6b.  The Liability amount nets to -0-.  However, since the Capital Ledger closes to 311xxx and the GAAP Ledger (for funds 12xxx) closes to 321xxx, the amounts show on two different lines on the AFR.  Both amounts should be showing on the line for Capital Assets, net of related debt.  This entry will move the liability offset amount from 321xxx to 311xxx.</t>
  </si>
  <si>
    <t>New Journal Entry for FY2004</t>
  </si>
  <si>
    <t>New journal entry for FY2004</t>
  </si>
  <si>
    <t>Account, Fund, Dept. Class, Budget Year</t>
  </si>
  <si>
    <t>Query provided by OIIT</t>
  </si>
  <si>
    <t>New J.E. for FY2008</t>
  </si>
  <si>
    <t>To move the liability amount from S-6b from 321xxx to 311xxx.</t>
  </si>
  <si>
    <t>Amortation Schedule, Journal entries # S-5 and S-6b</t>
  </si>
  <si>
    <t>125XXX</t>
  </si>
  <si>
    <t>A/R Insurance Recoveries</t>
  </si>
  <si>
    <t>Rec-From Other State Agencies</t>
  </si>
  <si>
    <t>4933XX</t>
  </si>
  <si>
    <t>Gain or Loss on Disp</t>
  </si>
  <si>
    <t>Non-Operating Revenues</t>
  </si>
  <si>
    <t>(Requires Budget Increase)</t>
  </si>
  <si>
    <t>Revenue will net across ledgers.</t>
  </si>
  <si>
    <t>Capital Asset Retirement</t>
  </si>
  <si>
    <t>System</t>
  </si>
  <si>
    <t>Equipment Asset</t>
  </si>
  <si>
    <t>Asset</t>
  </si>
  <si>
    <t>Accum Depr Equip</t>
  </si>
  <si>
    <t>Contra-Asset</t>
  </si>
  <si>
    <t>Actuals/ Capital/ GAAP</t>
  </si>
  <si>
    <t>Reclassify Auxiliary Asset balances containing no program code to ones with the applicable auxiliary program code.</t>
  </si>
  <si>
    <t>C-18</t>
  </si>
  <si>
    <t>Reclassify Auxiliary Liability balances containing no program code to ones with the applicable auxiliary program code.</t>
  </si>
  <si>
    <t>C-19</t>
  </si>
  <si>
    <t>The Auxiliary Statement of Net Assets report for FY2007 will be required to be broken out by program code, similar to the Auxiliary SRECNA.  In addition, this exercise is necessary in order to reclassify balances in FY2008 to the nex Auxiliary fund codes.</t>
  </si>
  <si>
    <t>Account, Fund, Dept., Program, Class, Budget Year, Project</t>
  </si>
  <si>
    <t>Reclassify Auxiliary Net Asset balances containing no program code to ones with the applicable auxiliary program code.</t>
  </si>
  <si>
    <t>Query of complete chart string for Fund 12000 Asset accounts.</t>
  </si>
  <si>
    <t>Query of complete chart string for Fund 12000 Liability accounts.</t>
  </si>
  <si>
    <t>Query of complete chart string for Fund 12000 Net Asset accounts.</t>
  </si>
  <si>
    <t>Before each applicable ledger closes</t>
  </si>
  <si>
    <t>(Assumes that insured item was capital asset).</t>
  </si>
  <si>
    <t>Department XXX</t>
  </si>
  <si>
    <t>Deleted</t>
  </si>
  <si>
    <t>Purchase</t>
  </si>
  <si>
    <t>843XXX</t>
  </si>
  <si>
    <t>Capital Equipment</t>
  </si>
  <si>
    <t>Budgetary Operating Expenditures</t>
  </si>
  <si>
    <t>Resident Instruction</t>
  </si>
  <si>
    <t>18xxxx</t>
  </si>
  <si>
    <t>Capital Asset Additions</t>
  </si>
  <si>
    <t xml:space="preserve">System </t>
  </si>
  <si>
    <t>Equipment Assets</t>
  </si>
  <si>
    <t>Capital Ledger Offset</t>
  </si>
  <si>
    <t>Contra-Expense</t>
  </si>
  <si>
    <t>Non- Capital Asset Insurance Replacement</t>
  </si>
  <si>
    <t>4921XX</t>
  </si>
  <si>
    <t>Insurance Recoveries</t>
  </si>
  <si>
    <t>Other Miscellaneous Revenues-Non-Op</t>
  </si>
  <si>
    <t>743XXX</t>
  </si>
  <si>
    <t>Non-Inventoried Equip</t>
  </si>
  <si>
    <r>
      <t xml:space="preserve">Category of Entry     </t>
    </r>
    <r>
      <rPr>
        <b/>
        <sz val="10"/>
        <rFont val="Arial"/>
        <family val="2"/>
      </rPr>
      <t>Standard</t>
    </r>
  </si>
  <si>
    <r>
      <t xml:space="preserve">Timing for entry:  </t>
    </r>
    <r>
      <rPr>
        <sz val="10"/>
        <rFont val="Arial"/>
        <family val="2"/>
      </rPr>
      <t>Immediately after close of prior year</t>
    </r>
  </si>
  <si>
    <r>
      <t xml:space="preserve">                              </t>
    </r>
    <r>
      <rPr>
        <sz val="10"/>
        <rFont val="Arial"/>
        <family val="2"/>
      </rPr>
      <t>Must be in period 1 of new fiscal year</t>
    </r>
  </si>
  <si>
    <t>determined after further analysis.  Note:  The entity's Investment in Plant (Net Assets) will increase with the net expenditure posting.</t>
  </si>
  <si>
    <r>
      <t xml:space="preserve">Type of Entry:     </t>
    </r>
    <r>
      <rPr>
        <b/>
        <sz val="10"/>
        <rFont val="Arial"/>
        <family val="2"/>
      </rPr>
      <t>Manual</t>
    </r>
  </si>
  <si>
    <r>
      <t xml:space="preserve">Category of Entry      </t>
    </r>
    <r>
      <rPr>
        <b/>
        <sz val="10"/>
        <rFont val="Arial"/>
        <family val="2"/>
      </rPr>
      <t>Correcting</t>
    </r>
  </si>
  <si>
    <t>S-10</t>
  </si>
  <si>
    <t>To recognize an insurance claim on a capital asset.</t>
  </si>
  <si>
    <t>S-11</t>
  </si>
  <si>
    <t>To recognize an insurance claim on a non-capital asset.</t>
  </si>
  <si>
    <t>To recognize an insurance claim on a non-capital asset</t>
  </si>
  <si>
    <t>To recognize an insurance claim on a capital asset</t>
  </si>
  <si>
    <t>Loss resulting in insurance claim</t>
  </si>
  <si>
    <t>Sample Standard  J.E. # S-6(c)</t>
  </si>
  <si>
    <t>Net Assets - Allocated Reserves (Unrestricted)</t>
  </si>
  <si>
    <t>Investment in Plant</t>
  </si>
  <si>
    <t>311xxx</t>
  </si>
  <si>
    <t>11xxx</t>
  </si>
  <si>
    <t>Corrected Fund numbers to those closing to account 342100</t>
  </si>
  <si>
    <t>New Journal</t>
  </si>
  <si>
    <t>See J.E.# S-5 and S-6b.  The Liability amount nets to -0-.  However, since the Capital Ledger closes to 311xxx and the GAAP Ledger (for fund 12000) closes to 321xxx, the amounts show on two different lines on the AFR.  Both amounts should be showing on the line for Capital Assets, net of related debt.  This entry will move the liability amount from 321xxx to 311xxx.</t>
  </si>
  <si>
    <t>New Journal Entry</t>
  </si>
  <si>
    <t>List of Sample Correcting Journal Entries</t>
  </si>
  <si>
    <t xml:space="preserve">Description of Journal Entry </t>
  </si>
  <si>
    <t>What chart fields are required?</t>
  </si>
  <si>
    <t>C-1</t>
  </si>
  <si>
    <t>Correcting</t>
  </si>
  <si>
    <t xml:space="preserve">List of Sample Standard Journal Entries </t>
  </si>
  <si>
    <t>S-1</t>
  </si>
  <si>
    <t>Standard</t>
  </si>
  <si>
    <t>S-2</t>
  </si>
  <si>
    <t>S-3</t>
  </si>
  <si>
    <t>S-4</t>
  </si>
  <si>
    <t>S-5</t>
  </si>
  <si>
    <t>Book non-capitalized gifts</t>
  </si>
  <si>
    <t>30a</t>
  </si>
  <si>
    <t>30b</t>
  </si>
  <si>
    <t>To reimburse Resident Instruction for the payback of GSFIC bonds for Auxiliary capital projects.</t>
  </si>
  <si>
    <t>30c</t>
  </si>
  <si>
    <t>To post GSFIC bond payment against the long term liability account</t>
  </si>
  <si>
    <t>PEACHTREE STATE UNIVERSITY</t>
  </si>
  <si>
    <t>JOURNAL ENTRY FORM</t>
  </si>
  <si>
    <t>This document has not been changed since original date of  August 22, 2002, with the exception of</t>
  </si>
  <si>
    <t>journal entry account codes changed April 14, 2008.</t>
  </si>
  <si>
    <t>Other Miscellaneous Revenues - Non-operating</t>
  </si>
  <si>
    <t>Cash in Bank</t>
  </si>
  <si>
    <t xml:space="preserve">To reimburse Resident Instruction (in Other General Funds) for the payback of GSFIC bonds for Auxiliary capital projects. </t>
  </si>
  <si>
    <t>April 14, 2008</t>
  </si>
  <si>
    <t>Changed chart fields</t>
  </si>
  <si>
    <t>Type of Entry - Manual</t>
  </si>
  <si>
    <t>Category of Entry - Correcting</t>
  </si>
  <si>
    <t>Sample Correcting J.E. # C-1</t>
  </si>
  <si>
    <t>Date Entered</t>
  </si>
  <si>
    <t>Journal #</t>
  </si>
  <si>
    <t>Ledger</t>
  </si>
  <si>
    <t>Account</t>
  </si>
  <si>
    <t>Fund</t>
  </si>
  <si>
    <t>Dept ID</t>
  </si>
  <si>
    <t>Program</t>
  </si>
  <si>
    <t>Class</t>
  </si>
  <si>
    <t>Budget</t>
  </si>
  <si>
    <t>Project/</t>
  </si>
  <si>
    <t>Amount</t>
  </si>
  <si>
    <t>Grant</t>
  </si>
  <si>
    <t>Debit</t>
  </si>
  <si>
    <t>Credit</t>
  </si>
  <si>
    <t>Actuals</t>
  </si>
  <si>
    <t>Grants &amp; Contracts - Non-Operating</t>
  </si>
  <si>
    <t>491xxx</t>
  </si>
  <si>
    <t>xxxxxxx</t>
  </si>
  <si>
    <t>6x000</t>
  </si>
  <si>
    <t>xxx</t>
  </si>
  <si>
    <t>Grants &amp; Contracts</t>
  </si>
  <si>
    <t>42xxxx</t>
  </si>
  <si>
    <t>Description/Objective:</t>
  </si>
  <si>
    <t>To reclassify sponsored Non-Operating Revenue to sponsored Operating Revenue (Exchange Transaction)</t>
  </si>
  <si>
    <t>(If Grants or Contracts were improperly classified as non-operating revenue, use this entry.)</t>
  </si>
  <si>
    <t>Use GASB 33 Flow Chart to determine classification</t>
  </si>
  <si>
    <t>Source of Information</t>
  </si>
  <si>
    <t>ASAP</t>
  </si>
  <si>
    <t>Account, Fund, Dept. ID, Class, Budget Year, Project/Grant</t>
  </si>
  <si>
    <t>Review of grants and contracts and GASB 33 Flowchart</t>
  </si>
  <si>
    <t>University System of Georgia</t>
  </si>
  <si>
    <t>Exchange vs. Non-Exchange correction – Permanent Change (GASB 33 Flowchart after C-1)</t>
  </si>
  <si>
    <t>This entry should have been made in FY2002.  If not, ASAP</t>
  </si>
  <si>
    <t>Review of grants and contracts and GASB Flowchart</t>
  </si>
  <si>
    <t>GAFIRST entry</t>
  </si>
  <si>
    <t>Lease Purchase Interest Expense</t>
  </si>
  <si>
    <t>8182xx</t>
  </si>
  <si>
    <t>xxxxx</t>
  </si>
  <si>
    <t>8181xx</t>
  </si>
  <si>
    <t>Amortization Schedules</t>
  </si>
  <si>
    <t>As necessary</t>
  </si>
  <si>
    <t>C-2</t>
  </si>
  <si>
    <t>To separate lease purchase interest expense from lease purchase expense. This entry is only necessary if the business process was not followed and the full lease payment was posted to Lease Purchase Expense.</t>
  </si>
  <si>
    <t>Page # Ref. in Closing Manual</t>
  </si>
  <si>
    <t>As needed</t>
  </si>
  <si>
    <t>Capital Lease</t>
  </si>
  <si>
    <t>Amortization Schedule for sample journal entries</t>
  </si>
  <si>
    <t>FMV</t>
  </si>
  <si>
    <t>Minimum Lease Payment</t>
  </si>
  <si>
    <t>PV</t>
  </si>
  <si>
    <t>(10,000 *19.66461 from present value table - 36 payments at 4%)</t>
  </si>
  <si>
    <t>Down Payment</t>
  </si>
  <si>
    <t>Balance</t>
  </si>
  <si>
    <t>Payment</t>
  </si>
  <si>
    <t>Interest</t>
  </si>
  <si>
    <t>Principal</t>
  </si>
  <si>
    <t>1st payment 6-30-02</t>
  </si>
  <si>
    <t>2nd payment 6-30-03</t>
  </si>
  <si>
    <t>3rd payment 6-30-04</t>
  </si>
  <si>
    <t>4th payment 6-30-05</t>
  </si>
  <si>
    <t>5th payment 6-30-06</t>
  </si>
  <si>
    <t>6th payment 6-30-07</t>
  </si>
  <si>
    <t>7th payment 6-30-08</t>
  </si>
  <si>
    <t>8th payment 6-30-09</t>
  </si>
  <si>
    <t>9th payment 6-30-10</t>
  </si>
  <si>
    <t>10th payment 6-30-11</t>
  </si>
  <si>
    <t>11th payment 6-30-12</t>
  </si>
  <si>
    <t>12th payment 6-30-13</t>
  </si>
  <si>
    <t>13th payment 6-30-14</t>
  </si>
  <si>
    <t>13th payment 6-30-15</t>
  </si>
  <si>
    <t>14th payment 6-30-16</t>
  </si>
  <si>
    <t>15th payment 6-30-17</t>
  </si>
  <si>
    <t>16th payment 6-30-18</t>
  </si>
  <si>
    <t>17th payment 6-30-19</t>
  </si>
  <si>
    <t>18th payment 6-30-20</t>
  </si>
  <si>
    <t>19th payment 6-30-21</t>
  </si>
  <si>
    <t>20th payment 6-30-22</t>
  </si>
  <si>
    <t>21st payment 6-30-23</t>
  </si>
  <si>
    <t>22nd payment 6-30-24</t>
  </si>
  <si>
    <t>23rd payment 6-30-25</t>
  </si>
  <si>
    <t>24th payment 6-30-26</t>
  </si>
  <si>
    <t>25th payment 6-30-27</t>
  </si>
  <si>
    <t>26th payment 6-30-28</t>
  </si>
  <si>
    <t>27th payment 6-30-29</t>
  </si>
  <si>
    <t>28th payment 6-30-30</t>
  </si>
  <si>
    <t>29th payment 6-30-31</t>
  </si>
  <si>
    <t>30th payment 6-30-32</t>
  </si>
  <si>
    <t>31st payment 6-30-33</t>
  </si>
  <si>
    <t>32nd payment 6-30-34</t>
  </si>
  <si>
    <t>33rd payment 6-30-35</t>
  </si>
  <si>
    <t>34th payment 6-30-36</t>
  </si>
  <si>
    <t>35th payment 6-30-37</t>
  </si>
  <si>
    <t>Example of Amortization Schedule used for Capital Lease</t>
  </si>
  <si>
    <t>Amortization Schedules (example follows)</t>
  </si>
  <si>
    <t>Category of Entry - Standard</t>
  </si>
  <si>
    <t>GAAP</t>
  </si>
  <si>
    <t>Expense</t>
  </si>
  <si>
    <t>Report from donor</t>
  </si>
  <si>
    <t>As gift is received</t>
  </si>
  <si>
    <t xml:space="preserve">To record a non-cash gift  - (non-capital items) </t>
  </si>
  <si>
    <t>Accounting for GSFIC Transactions</t>
  </si>
  <si>
    <t>Purpose:</t>
  </si>
  <si>
    <t>To reflect the outstanding debt associated with Auxiliary Service's Payback Bond Projects.</t>
  </si>
  <si>
    <t>S-12</t>
  </si>
  <si>
    <t>To offset the Actuals ledger entry when funds are placed on deposit with GSFIC.</t>
  </si>
  <si>
    <t>Institutions that sent funds to GSFIC for GSFIC managed capital projects must offset their Actuals ledger entry for GAAP reporting purposes.</t>
  </si>
  <si>
    <t>Actuals Ledger entry when funds are sent to GSFIC</t>
  </si>
  <si>
    <t>As funds are placed on deposit with GSFIC</t>
  </si>
  <si>
    <t>Sample Entry #   S-12</t>
  </si>
  <si>
    <t>Contra-Capital Account                             8xxxxx</t>
  </si>
  <si>
    <t>(same account used in Actuals ledger entry recording transfer of funds to GSFIC)</t>
  </si>
  <si>
    <t>Institutions placing funds on deposit with GSFIC record an expense in the Actuals ledger that must be offset in the GAAP ledger.  Standard</t>
  </si>
  <si>
    <t>Actuals ledger entry recording expense when funds are transferred to GSFIC</t>
  </si>
  <si>
    <t>When funds are placed on deposit</t>
  </si>
  <si>
    <t>with GSFIC</t>
  </si>
  <si>
    <t>To reflect the principal portion of the payback payment as a decrease to the outstanding debt.</t>
  </si>
  <si>
    <t>To reflect the interest expense portion of the payback payment as an expenditure to the Auxiliary Unit.</t>
  </si>
  <si>
    <t>Information that will be needed:</t>
  </si>
  <si>
    <t>If you have GSFIC payback projects you will need to obtain the OPB payback schedule (can be provided by the BOR</t>
  </si>
  <si>
    <t>Central Office if you cannot locate).  The schedule lists the amount to transfer to resident instruction each</t>
  </si>
  <si>
    <t>year until the debt is paid off.</t>
  </si>
  <si>
    <t>In addition to the OPB Payback Schedule, you will also need to obtain the original bond issue information.</t>
  </si>
  <si>
    <t>This information can be provided by GSFIC and should include interest rate.</t>
  </si>
  <si>
    <t xml:space="preserve">A separate amortization schedule will be necessary for each bond issue. </t>
  </si>
  <si>
    <t>Additional Comments:</t>
  </si>
  <si>
    <t xml:space="preserve">The amount used to determine the capital asset addition might include non-debt funded additions.  Therefore, </t>
  </si>
  <si>
    <t xml:space="preserve">the amount of the debt liability on new buildings will not always equal the asset value. </t>
  </si>
  <si>
    <t>Voucher/Journal #</t>
  </si>
  <si>
    <t>Approval #</t>
  </si>
  <si>
    <t>Buildings and Building Improvements</t>
  </si>
  <si>
    <t>Long Term Liab - GSFIC Payback Bonds</t>
  </si>
  <si>
    <t>To Capitalize the new GSFIC PayBack funded Auxiliary Dorm (year of completion)</t>
  </si>
  <si>
    <t>Amortization Schedule</t>
  </si>
  <si>
    <t>Payback Bond Debt Service Payment</t>
  </si>
  <si>
    <t>7482xx</t>
  </si>
  <si>
    <t>Auxiliary Cash</t>
  </si>
  <si>
    <t>1181xx</t>
  </si>
  <si>
    <t xml:space="preserve">To reimburse Resident Instruction for the payback of GSFIC bonds for Auxiliary capital projects. </t>
  </si>
  <si>
    <t>Capital</t>
  </si>
  <si>
    <t>GSFIC Payback Bond Interest Expense</t>
  </si>
  <si>
    <t>To post GSFIC bond payment against the long term liability account (principal allocation) and the interest expense account.  The offset</t>
  </si>
  <si>
    <t>will be posted against the bond payback account used in the Actuals Ledger.  The actual bond principal and interest expense will have to be</t>
  </si>
  <si>
    <t>guidelines to back into the interest percentage:</t>
  </si>
  <si>
    <t>1.  Column A " Reduction in Transfer of State Appropriations"</t>
  </si>
  <si>
    <t>Use the GSFIC payback schedule to complete column A with</t>
  </si>
  <si>
    <t>the payments for each year.</t>
  </si>
  <si>
    <t>2.  Column B "Interest Expense Percentage"</t>
  </si>
  <si>
    <t xml:space="preserve">Start with 5%, then work up or down (changing the formula in column b) </t>
  </si>
  <si>
    <t xml:space="preserve">until the principal balance after the last payment is -0- or a nominal amount.  </t>
  </si>
  <si>
    <t>Amortization of Interest Expense</t>
  </si>
  <si>
    <t>Note:</t>
  </si>
  <si>
    <t>A separate schedule needs to be</t>
  </si>
  <si>
    <t xml:space="preserve">C-2 </t>
  </si>
  <si>
    <t>GSFIC Payback Bonds</t>
  </si>
  <si>
    <t>completed for each payback project.</t>
  </si>
  <si>
    <t>Example</t>
  </si>
  <si>
    <t>(See Notes)</t>
  </si>
  <si>
    <t>(A)</t>
  </si>
  <si>
    <t>(B)</t>
  </si>
  <si>
    <t>Reduction in</t>
  </si>
  <si>
    <t>(C)</t>
  </si>
  <si>
    <t>(D)</t>
  </si>
  <si>
    <t>Annual</t>
  </si>
  <si>
    <t xml:space="preserve">Transfer of </t>
  </si>
  <si>
    <t>Reduction</t>
  </si>
  <si>
    <t>State</t>
  </si>
  <si>
    <t>(D) x rate(%)</t>
  </si>
  <si>
    <t>of Principal</t>
  </si>
  <si>
    <t>Period</t>
  </si>
  <si>
    <t>Appropriations</t>
  </si>
  <si>
    <t>(A) - (B)</t>
  </si>
  <si>
    <t>(D) - (C)</t>
  </si>
  <si>
    <t>Issue Date</t>
  </si>
  <si>
    <t>Adjust from Interest Expense on last year of Payment.</t>
  </si>
  <si>
    <t>14,20</t>
  </si>
  <si>
    <t>Sample Standard  J.E. # S-2</t>
  </si>
  <si>
    <t>Sample Standard  J.E. # S-3</t>
  </si>
  <si>
    <t>Sample Standard  J.E. # S-4</t>
  </si>
  <si>
    <t>xxxxxx</t>
  </si>
  <si>
    <t>State gifts-capitalized non-exchange</t>
  </si>
  <si>
    <t>Cash</t>
  </si>
  <si>
    <t>To eliminate payback bond entries for GAAP Reporting</t>
  </si>
  <si>
    <t>Sample Standard  J.E. # S-5</t>
  </si>
  <si>
    <t xml:space="preserve">(Journal entries for payback bond projects are required only for Auxiliary Services) </t>
  </si>
  <si>
    <t>Lease Purchase Interest Expense correction (Example of Amortization Schedule for Capital Lease after C-2)</t>
  </si>
  <si>
    <t xml:space="preserve">To capitalize new GSFIC payback project </t>
  </si>
  <si>
    <t>Account, Fund, Budget Year</t>
  </si>
  <si>
    <t>Amortization Schedule - for projects started in FY 2003</t>
  </si>
  <si>
    <t>As needed or year-end</t>
  </si>
  <si>
    <t>As needed or at year-end</t>
  </si>
  <si>
    <t>Explanation for use of Amortization Schedules</t>
  </si>
  <si>
    <t xml:space="preserve">There are two different amortizations schedules shown - one for </t>
  </si>
  <si>
    <t>payback projects starting in FY2003 and one for projects that were</t>
  </si>
  <si>
    <t>started before FY2003.  For both schedules, use the following</t>
  </si>
  <si>
    <t>Peachtree State University</t>
  </si>
  <si>
    <t>Residence Halls</t>
  </si>
  <si>
    <t xml:space="preserve"> Dorms</t>
  </si>
  <si>
    <t>Housing Totals</t>
  </si>
  <si>
    <t>To post GSFIC bond payment against the long term liability account (principal allocation) and the interest expense account.  The offset will be posted against the bond payback account used in the Actuals Ledger.  The actual bond principal and interest expense will have to be determined after further analysis.  Note:  The entity's Investment in Plant (Net Assets) will increase with the net expenditure posting.</t>
  </si>
  <si>
    <t>GSFIC Payback Bond Project journal entries are only necessary for projects in Auxiliary Services.  An Introduction to GSFIC Payback Bond Projects precedes the first of the four GSFIC journal entries. Amortization Schedules for new projects (FY2003) and projects started prior to FY 2003 are shown on separate tabs in this file.  Entries S-3, S-4 and S-5 could be posted as needed or at year-end.  However, if required, they must be posted before year-end.</t>
  </si>
  <si>
    <t>Reference for Journal Entry # C-1</t>
  </si>
  <si>
    <t>Date:  02-11-03</t>
  </si>
  <si>
    <t>FY 2003 is highlighted only to show the amounts that would be used for this year (Total Columns)</t>
  </si>
  <si>
    <t>For Reference only - amounts do not tie to any journal entries</t>
  </si>
  <si>
    <t>Type of Entry -  Manual</t>
  </si>
  <si>
    <t>321xxx</t>
  </si>
  <si>
    <t>To separate lease purchase interest expense from lease purchase principal expense.</t>
  </si>
  <si>
    <t>Description of Journal Entry</t>
  </si>
  <si>
    <t>N/A (New for FY 2003)</t>
  </si>
  <si>
    <t xml:space="preserve">Description/Objective:  </t>
  </si>
  <si>
    <t>Source of Information:</t>
  </si>
  <si>
    <t>Timing for entry:</t>
  </si>
  <si>
    <t>Date of Sample Entry:</t>
  </si>
  <si>
    <t>Revision Date(s):</t>
  </si>
  <si>
    <t xml:space="preserve">Timing for entry: </t>
  </si>
  <si>
    <t>Objective</t>
  </si>
  <si>
    <t>Revision Date(s:)</t>
  </si>
  <si>
    <t>xxxxx = Required Chart Field</t>
  </si>
  <si>
    <t>Standard, Correcting, or Closing/Year End</t>
  </si>
  <si>
    <t>Timing for Entry</t>
  </si>
  <si>
    <t>Lease for 36 years</t>
  </si>
  <si>
    <t xml:space="preserve">Type of Entry </t>
  </si>
  <si>
    <t>Category of Entry</t>
  </si>
  <si>
    <t>Sample Entry #</t>
  </si>
  <si>
    <t>If closing entry, should the entry be reversed?</t>
  </si>
  <si>
    <t>If so, when?, and using what budget period?</t>
  </si>
  <si>
    <t>Page reference - Closing Procedures Manual</t>
  </si>
  <si>
    <t>NA (New for FY 2003)</t>
  </si>
  <si>
    <t>C-4</t>
  </si>
  <si>
    <t>Move compensated absence current, to compensated absence noncurrent.</t>
  </si>
  <si>
    <t>Account balance in 2871xx</t>
  </si>
  <si>
    <t>Type of Entry   Manual</t>
  </si>
  <si>
    <t>Category of Entry    Correcting</t>
  </si>
  <si>
    <t>Compensated Absences - Current</t>
  </si>
  <si>
    <t>2871xx</t>
  </si>
  <si>
    <t>Compensated Absences - Non-Current</t>
  </si>
  <si>
    <t>2971xx</t>
  </si>
  <si>
    <t>Sample Entry # C-4</t>
  </si>
  <si>
    <t>Type of Entry    Manual</t>
  </si>
  <si>
    <t>Accumulated Depr. - Build. &amp; Build. Improv..</t>
  </si>
  <si>
    <t>1629xx</t>
  </si>
  <si>
    <t>Accumulated Depr. - Facilities &amp; Other Improv.</t>
  </si>
  <si>
    <t>1639xx</t>
  </si>
  <si>
    <t>Accumulated Depr. - Infrastructure</t>
  </si>
  <si>
    <t>1679xx</t>
  </si>
  <si>
    <t>Depreciation Expense</t>
  </si>
  <si>
    <t>8901xx</t>
  </si>
  <si>
    <t>To adjust prior year accumulated depreciation for residual value of assets (10%)</t>
  </si>
  <si>
    <t>10% of YTD Accumulated Depreciation</t>
  </si>
  <si>
    <t>Sample Entry # C-5</t>
  </si>
  <si>
    <t>C-5</t>
  </si>
  <si>
    <t>Category of Entry  - Standard</t>
  </si>
  <si>
    <t>Sample Entry # S-1</t>
  </si>
  <si>
    <t xml:space="preserve">This journal entry should be posted immediately after final close of prior year.  </t>
  </si>
  <si>
    <t>Unallocated Net Assets - Current Year (Unrestricted)</t>
  </si>
  <si>
    <t>Unallocated Net Assets - Prior Year (Unrestricted)</t>
  </si>
  <si>
    <t>This moves balances in 342100 (current year) to 341100 (prior year).</t>
  </si>
  <si>
    <t xml:space="preserve">This journal entry is representative only.   It will be necessary to post this entry for all funds that closed to 342100 </t>
  </si>
  <si>
    <t>Year End Reports and closing rules</t>
  </si>
  <si>
    <t>First entry</t>
  </si>
  <si>
    <t>in new FY</t>
  </si>
  <si>
    <t>To move balances in 342100 (current year) to 341100 (prior year)</t>
  </si>
  <si>
    <t>Year end reports and closing rules</t>
  </si>
  <si>
    <t>Reference for journal entries # S-3 through # S-6 - GSFIC Payback Bond Projects</t>
  </si>
  <si>
    <t>(Reference for Journal Entries # S-3, S-4, S-5, S-6)</t>
  </si>
  <si>
    <t>Adjust prior year accumulated depreciation for residual value of assets (10%)</t>
  </si>
  <si>
    <t>Before Year-End Close</t>
  </si>
  <si>
    <t>Before Year End Close</t>
  </si>
  <si>
    <t>N/A New for FY 2003</t>
  </si>
  <si>
    <t>S-7</t>
  </si>
  <si>
    <t>To set up State Appropriations as a receivable</t>
  </si>
  <si>
    <t>Confirmation of amount of State Appropriations from BOR</t>
  </si>
  <si>
    <t>Category of Entry    Standard</t>
  </si>
  <si>
    <t>Sample Entry #  S-7</t>
  </si>
  <si>
    <t>Receivable - General Appropriation Allotment</t>
  </si>
  <si>
    <t>123xxx</t>
  </si>
  <si>
    <t>State Appropriations</t>
  </si>
  <si>
    <t>4801xx</t>
  </si>
  <si>
    <t xml:space="preserve">Description/Objective:   </t>
  </si>
  <si>
    <t>To set up a receivable for the amount of State Appropriations for the fiscal year</t>
  </si>
  <si>
    <t>May 1, 2003</t>
  </si>
  <si>
    <t>To post a receivable for State Appropriations</t>
  </si>
  <si>
    <r>
      <t xml:space="preserve">Timing for entry:    </t>
    </r>
    <r>
      <rPr>
        <sz val="10"/>
        <rFont val="Arial"/>
        <family val="2"/>
      </rPr>
      <t xml:space="preserve"> At the beginning of the fiscal year</t>
    </r>
  </si>
  <si>
    <t>At the beginning of the fiscal year</t>
  </si>
  <si>
    <t>May 15, 2003</t>
  </si>
  <si>
    <t>Revision Date</t>
  </si>
  <si>
    <t>Reason For Revision</t>
  </si>
  <si>
    <t>N/A</t>
  </si>
  <si>
    <t>Reason for Revision</t>
  </si>
  <si>
    <t>To offset the Actuals ledger entry when funds are placed on deposit with GSFIC into a Georgia Fund 1 account.</t>
  </si>
  <si>
    <t>Journal #S-12 in the GAAP ledger reclassifies the expense, that is correctly recorded in the Actuals ledger, to a Prepaid account.  The Prepaid</t>
  </si>
  <si>
    <t>account is used because these projects are usually GSFIC managed projects and GSFIC reports the CWIP until the project has been</t>
  </si>
  <si>
    <t>accepted by the institution via a Completed Project Report.</t>
  </si>
  <si>
    <t>See #YE-36 for year-end journal required as the construction project proceeds.</t>
  </si>
  <si>
    <t>and establishes the balance in the Ga Fund 1 account.  See #YE-37, YE-37a, YE-37b and YE-37c for year-end journals required as the construction</t>
  </si>
  <si>
    <t>project proceeds.</t>
  </si>
  <si>
    <t>Changed amounts to agree with AFR Model FY 2003.  Added backup on next tab.  Changed note in description.</t>
  </si>
  <si>
    <t>This journal entry moves balances in 342100 (current year) to 341100 (prior year).  The entry is representative only.  It will be necessary to post this entry for all funds that closed to 342100.</t>
  </si>
  <si>
    <t xml:space="preserve">C-3   </t>
  </si>
  <si>
    <t>Journal entry # S-3  is for 1st year only</t>
  </si>
  <si>
    <t xml:space="preserve">Journal entry # S-4 is the same each year </t>
  </si>
  <si>
    <t>Journal entry # S-5 amounts change according to amortization schedule</t>
  </si>
  <si>
    <t>Revised to reflect 311xxx as debit entry and 321xxx as credit side according to amounts used in S-5 and 6(b)</t>
  </si>
  <si>
    <t>Journal entry # S-6(b) amounts change according to amortization schedule, no entry required for #485490 Revenue</t>
  </si>
  <si>
    <t>August 6, 2003</t>
  </si>
  <si>
    <t>ENTRY FOR FIRST YEAR ONLY</t>
  </si>
  <si>
    <t>ENTRY REMAINS THE SAME FOR 2ND YEAR (and subsequent years)</t>
  </si>
  <si>
    <t>YEAR 2 (AND SUBSEQUENT YEARS) - AMOUNTS CHANGE ACCORDING TO AMORTIZATION SCHEDULE</t>
  </si>
  <si>
    <t>To reflect activity in 2nd year or later</t>
  </si>
  <si>
    <t>Sample Standard  J.E. # S-6(a)</t>
  </si>
  <si>
    <t>1st year only</t>
  </si>
  <si>
    <t>See S-6(b) for subsequent years</t>
  </si>
  <si>
    <t>Sample Standard  J.E. # S-6(b)</t>
  </si>
  <si>
    <t>YEAR 2 (AND SUBSEQUENT YEARS) AMOUNTS CHANGE ACCORDING TO AMORTIZATION SCHEDULE AND</t>
  </si>
  <si>
    <t>NO ENTRY REQUIRED FOR 485490 State Gifts - Capitalized Non-Exchange</t>
  </si>
  <si>
    <t>Revised to indicate adjustment should not be necessary if completed in FY2006</t>
  </si>
  <si>
    <t>New Journal entry for FY2007 (distributed after FY2006 workshop)</t>
  </si>
  <si>
    <t>Correcting Entry Deleted due to change in Fund 50000 closing rules</t>
  </si>
  <si>
    <t>New Journal entry for FY2007</t>
  </si>
  <si>
    <t>To eliminate payback bond entries for GAAP Reporting (2nd year and thereafter)</t>
  </si>
  <si>
    <t xml:space="preserve">To reflect activity for 2nd year (or later) </t>
  </si>
  <si>
    <t>To add note - 1st year only</t>
  </si>
  <si>
    <t>To add note - entry remains same 2nd year</t>
  </si>
  <si>
    <t>Journal entries for payback entries were revised 8-6-03 to clarify treatment in 2nd and subsequent years.</t>
  </si>
  <si>
    <t>New for FY2003</t>
  </si>
  <si>
    <t>S-6b</t>
  </si>
  <si>
    <t>S-6(a)</t>
  </si>
  <si>
    <t>To eliminate payback bond entries for GAAP reporting (1st year)</t>
  </si>
  <si>
    <t>To eliminate payback bond entries for GAAP reporting (2nd and subsequent years)</t>
  </si>
  <si>
    <t>Add J.E. for 2nd and subsequent years</t>
  </si>
  <si>
    <t>and</t>
  </si>
  <si>
    <t>Jan 28, 2004</t>
  </si>
  <si>
    <t>Gain/Loss on Retirement of an Asset</t>
  </si>
  <si>
    <t>This correcting journal should only be used in situations where Capital Assets have been retired and then readded.  Some examples where this</t>
  </si>
  <si>
    <t>The Asset Management accounting entries that are made when the above referenced business processes are executed must be corrected by</t>
  </si>
  <si>
    <t>manual journal entry so that Other Supplies and Services, Depreciation Expense and Other Nonoperating Revenue line items are correct in the</t>
  </si>
  <si>
    <t>Accounting Entries from running AM01, AM02 and AM10 business processes</t>
  </si>
  <si>
    <t>Before Capital ledger close</t>
  </si>
  <si>
    <t>When Capital Assets are retired and then readded;</t>
  </si>
  <si>
    <t>New journal</t>
  </si>
  <si>
    <t>Business Process AM01  2)  The desire to consolidate separate asset id's into one by Retiring the separate assets using AM10 and either</t>
  </si>
  <si>
    <t>when a Capital Asset is retired and then re-added</t>
  </si>
  <si>
    <t>Contra-Capital Account                        83xxxx-88xxxx</t>
  </si>
  <si>
    <t>Correcting Journal C-2 Example:</t>
  </si>
  <si>
    <t>Peachtree State University discovers that one of the building Capital Assets contains a 400 year useful life</t>
  </si>
  <si>
    <t xml:space="preserve">when it should contain a 40 year useful life.  The balances in the Asset Management system as of </t>
  </si>
  <si>
    <t>Building</t>
  </si>
  <si>
    <t>Accum. Depr.</t>
  </si>
  <si>
    <t>Net Book Value</t>
  </si>
  <si>
    <t>In order to correct the useful life of the building, the Asset Management accountant retires the building</t>
  </si>
  <si>
    <t>entries are:</t>
  </si>
  <si>
    <t>Gain/Loss - Retirement of Capital Assets   4933xx</t>
  </si>
  <si>
    <t>Depreciation Expense                               8901xx</t>
  </si>
  <si>
    <t>Accumulated Depr-Building</t>
  </si>
  <si>
    <t>The accountant then re-adds the building asset using AM01.  The only information that is different when the</t>
  </si>
  <si>
    <t>remains the same as the original asset that was just retired.  The related Asset Management entries are:</t>
  </si>
  <si>
    <t>Description</t>
  </si>
  <si>
    <t>162xxx</t>
  </si>
  <si>
    <t>8601xx</t>
  </si>
  <si>
    <t>Building Contra-capital account</t>
  </si>
  <si>
    <t>The prior period Depreciation Expense entry that Asset Management will calculate and post is:</t>
  </si>
  <si>
    <t>Gain/Loss - Retirement of Capital Asset</t>
  </si>
  <si>
    <t>Required Journal C-2 entry using facts above:</t>
  </si>
  <si>
    <t>To correct Asset Management accounting entries posted when Asset xxxxx was retired and re-added.</t>
  </si>
  <si>
    <t>On the nVision report for Capital Assets (Note 6), the $35,000,000 Building is going to be reflected as an addition and</t>
  </si>
  <si>
    <t>On the nVision report for Capital Assets (Note 6), on the Accumulated Depreciation-Buildings line, there is going to be</t>
  </si>
  <si>
    <t>Corrections needed in AFR Note 6 for Capital Assets:</t>
  </si>
  <si>
    <t>again as a reduction.   There should be $0 reflected in Note 6 on the AFR as an addition and reduction related to this</t>
  </si>
  <si>
    <t>building asset.  The ending balance should agree with the balance per Asset Management.</t>
  </si>
  <si>
    <t>reflected an $875,000 addition and $87,500 reduction related to this building asset correction.  Note 6 in the AFR should</t>
  </si>
  <si>
    <t>reflect a $787,500 addition and $0 reduction in Accumulated Depreciation-Building related to this asset correction, as</t>
  </si>
  <si>
    <t>ending Accumulated Depreciation-Buildings balance should agree with the balance per Asset Management.</t>
  </si>
  <si>
    <t>this is the amount that agrees with the prior period depreciation expense effect on this particular asset correction.  The</t>
  </si>
  <si>
    <t>Annual Financial Report.  See the next tab for an example and corrections that will also be required in Note 6 of the AFR.</t>
  </si>
  <si>
    <t>can occur:  1)  Changing/correcting the useful life of an asset by Retiring the asset using Business Process AM10 and Re-adding the asset using</t>
  </si>
  <si>
    <t>Correct Asset Management entries when a Capital Asset has been retired and then re-added.</t>
  </si>
  <si>
    <t>When a Capital Asset is retired and then re-added using business processes AM10 and AM01 or AM02, the accounting entries from Asset Management must be corrected by manual journal entry so that the Annual Financial Report is not misstated,</t>
  </si>
  <si>
    <t>Account, Fund, DeptID, Program, Class, Budget Year</t>
  </si>
  <si>
    <t>Accounting entries from Asset Management for asset(s) that are retired and then re-added in order to change some attribute.</t>
  </si>
  <si>
    <t>At the time the Asset Management processes are run, or before year-end.</t>
  </si>
  <si>
    <r>
      <t xml:space="preserve">Re-adding using AM01 or making a Component Cost Adjustment using Business Process AM02.  </t>
    </r>
    <r>
      <rPr>
        <b/>
        <sz val="10"/>
        <rFont val="Arial"/>
        <family val="2"/>
      </rPr>
      <t>Note:  Asset Useful lives may be changed</t>
    </r>
  </si>
  <si>
    <r>
      <t xml:space="preserve">on a prospective basis using business process AM02.  </t>
    </r>
    <r>
      <rPr>
        <b/>
        <u/>
        <sz val="10"/>
        <rFont val="Arial"/>
        <family val="2"/>
      </rPr>
      <t>Retiring and re-adding assets should be a rare occurrence</t>
    </r>
    <r>
      <rPr>
        <b/>
        <sz val="10"/>
        <rFont val="Arial"/>
        <family val="2"/>
      </rPr>
      <t>.  Institutions</t>
    </r>
  </si>
  <si>
    <t>should consult with OIIT first to ensure there is not an easier method to accomplish the desired change.</t>
  </si>
  <si>
    <t>Should be posted in period 1 of current fiscal year</t>
  </si>
  <si>
    <t>Immediately after close of prior year.  Should be posted in period 1 of current year.</t>
  </si>
  <si>
    <t>Actuals and GAAP</t>
  </si>
  <si>
    <t>Correcting only - Do not post if posted in previous year</t>
  </si>
  <si>
    <t>Ensure that range of accounts is correct and that grants are classified correctly</t>
  </si>
  <si>
    <t>Add GAAP Ledger.  Change word "must" to "should"</t>
  </si>
  <si>
    <t>S-8</t>
  </si>
  <si>
    <t>Sample Standard J.E.# S-8</t>
  </si>
  <si>
    <t>To reclassify sponsored Non-Operating Revenue to sponsored Operating Revenue (Exchange Transaction).  If grants or contracts were improperly classified as non-operating revenue, use this entry.  Add  2 notes 1-28-04:  (1)  "Correcting only - do not post if posted in previous year" (2) "Ensure that range of accounts is correct and that grants are classified correctly."</t>
  </si>
  <si>
    <t>This entry should only be necessary if journal YE-21 has not been made in previous years.</t>
  </si>
  <si>
    <t>For example, if Capital Leased Buildings (with no associated ground lease) depreciation has not been adjusted for the 10% residual value,</t>
  </si>
  <si>
    <t>this correcting entry should be made for periods prior to current fiscal year.</t>
  </si>
  <si>
    <t>Previous year AFR - Note 6 - Capital Assets</t>
  </si>
  <si>
    <t>4/14/2008 (Desc. Only)</t>
  </si>
  <si>
    <t>To adjust prior year accumulated depreciation for residual value (10%) for  Building, Facilities and Infrastructure assets.  Add note 1-28-04 "Correcting only - do not post if posted in previous year".</t>
  </si>
  <si>
    <t>Previous year AFR  Note 6 Capital Assets - Accumulated Depreciation</t>
  </si>
  <si>
    <t>Before year-end</t>
  </si>
  <si>
    <t>Entry is the same; changed description, source of information and lowered journal entry amounts</t>
  </si>
  <si>
    <t>Adjust prior year accumulated depreciation for residual value of assets (10%).  This entry should only be made if YE-21 was not made in previous years.</t>
  </si>
  <si>
    <t>Account, Fund, Budget Year.  For expense account - Dept. ID, Program, Class</t>
  </si>
  <si>
    <t>January 28, 2004</t>
  </si>
  <si>
    <t>Added note to description</t>
  </si>
  <si>
    <t>To establish noncurrent account for compensated absences.  Add note 1-28-04 "Correcting only - do not post if posted in previous year".</t>
  </si>
  <si>
    <t>NA (New for FY 2004)</t>
  </si>
  <si>
    <t>C-6</t>
  </si>
  <si>
    <t>C-7</t>
  </si>
  <si>
    <t>Prepared by/Date:</t>
  </si>
  <si>
    <t>Approved by/Date:</t>
  </si>
  <si>
    <t>FY2006 Closing Rules for Fund 50000 designate account 311100 for the closing Net Asset account. The Gift revenue reversal entry required in the GAAP ledger related to encumbered GSFIC/MRR projects should not affect Net Assets, Investment in Plant.</t>
  </si>
  <si>
    <t>Online Journal accruing Gift Revenue related to GSFIC/MRR project encumbrances</t>
  </si>
  <si>
    <t>Before GAAP ledger closes</t>
  </si>
  <si>
    <t>Reclassify closing effect of Gift Revenue related to GSFIC/MRR encumbrances  from account 311100 to 342100 in Fund 50000.</t>
  </si>
  <si>
    <t>Account, Fund, Dept, Budget Year</t>
  </si>
  <si>
    <t>Before year-end (FY2004)</t>
  </si>
  <si>
    <t>3421xx</t>
  </si>
  <si>
    <t>S-6a</t>
  </si>
  <si>
    <t>Move from Correcting to Standard Entries</t>
  </si>
  <si>
    <t>Add two notes to description</t>
  </si>
  <si>
    <t>Page # Ref. in Closing Manual FY2003</t>
  </si>
  <si>
    <t>Pay Back Bond Journal Entries 2nd and Subsequent Years</t>
  </si>
  <si>
    <t>NA (New for FY 2004</t>
  </si>
  <si>
    <t>Move amounts in incorrect net asset accounts to 311100</t>
  </si>
  <si>
    <t>Move amounts in incorrect net asset accounts to 311100 ("Correcting only - do not post if posted in previous year".)</t>
  </si>
  <si>
    <t>Analysis of Capital Ledger</t>
  </si>
  <si>
    <t>C-6a</t>
  </si>
  <si>
    <t>Mask - ADD</t>
  </si>
  <si>
    <t>Project/Grant</t>
  </si>
  <si>
    <t>Construction Work in Progress</t>
  </si>
  <si>
    <t>1690xx</t>
  </si>
  <si>
    <t>Expense Used for Contracts in Actuals</t>
  </si>
  <si>
    <t>5211xx Salaries-Prof/Admin</t>
  </si>
  <si>
    <t>5221xx Salaries-Staff</t>
  </si>
  <si>
    <t>5511xx FICA-Employer</t>
  </si>
  <si>
    <t>5512xx FICA-Employer Medicare</t>
  </si>
  <si>
    <t>5521xx Teachers Retirement</t>
  </si>
  <si>
    <t>5531xx Group Insurance-Health</t>
  </si>
  <si>
    <t>6401xx Travel of Employees</t>
  </si>
  <si>
    <t>7121xx Motor Vehicle Expense</t>
  </si>
  <si>
    <t>7141xx Supplies &amp; Materials</t>
  </si>
  <si>
    <t>7531xx Contracts</t>
  </si>
  <si>
    <t xml:space="preserve">S-12 </t>
  </si>
  <si>
    <t xml:space="preserve">JOURNAL ENTRY:  Record Construction in Progress for Capital Projects paid by the institution.  </t>
  </si>
  <si>
    <t>NOTE:  the expense credit should be the account or accounts in the Actuals ledger.  See also journal entry for unexpended plant.</t>
  </si>
  <si>
    <t>(See complete explanation on next tab)</t>
  </si>
  <si>
    <t>(If the project is completed before year-end, this entry should be posted at completion in order to add the asset to the system with the correct amount.)</t>
  </si>
  <si>
    <t>Capital Project Reports - Analysis of Capital Projects</t>
  </si>
  <si>
    <t>Should the entry be reversed?</t>
  </si>
  <si>
    <t>No</t>
  </si>
  <si>
    <t>If so when?  What Budget Year?</t>
  </si>
  <si>
    <t>Page Ref. - Closing Procedures Manual:</t>
  </si>
  <si>
    <t>Timing for entry</t>
  </si>
  <si>
    <t>After Actuals Ledger close</t>
  </si>
  <si>
    <t>(page 1 of 2)</t>
  </si>
  <si>
    <t>(Revised 5-15-03)</t>
  </si>
  <si>
    <t>For example:</t>
  </si>
  <si>
    <t>Reference for journal entries # S-3, S-4, S-5, S-6</t>
  </si>
  <si>
    <t>In Fund 50000 “Unexpended Plant”, the institution has a two year project to upgrade a portion of a building.  The project will cost approximately $300,000 and the entire cost will be capitalized.</t>
  </si>
  <si>
    <t>During the first year, the institution incurs the following costs in the PeopleSoft Actuals Ledger.  These costs were accumulated by assigning either a unique project indicator or a unique PeopleSoft Department ID to this renovation project.</t>
  </si>
  <si>
    <t xml:space="preserve">Account   </t>
  </si>
  <si>
    <t>Account Description</t>
  </si>
  <si>
    <t>5211xx</t>
  </si>
  <si>
    <t>Salaries – Professional/Admin</t>
  </si>
  <si>
    <t>5221xx</t>
  </si>
  <si>
    <t>Salaries – Staff</t>
  </si>
  <si>
    <t>5511xx</t>
  </si>
  <si>
    <t>FICA – Employer</t>
  </si>
  <si>
    <t>5512xx</t>
  </si>
  <si>
    <t>FICA – Employer Medicare</t>
  </si>
  <si>
    <t>5521xx</t>
  </si>
  <si>
    <t>Teachers Retirement System</t>
  </si>
  <si>
    <t>5531xx</t>
  </si>
  <si>
    <t>Group Insurance – Health</t>
  </si>
  <si>
    <t>6401xx</t>
  </si>
  <si>
    <t>Travel of Employees</t>
  </si>
  <si>
    <t>7121xx</t>
  </si>
  <si>
    <t>C-17</t>
  </si>
  <si>
    <t>Contact GSFIC to determine the interest rate of the bond issue used to fund your</t>
  </si>
  <si>
    <t>Auxiliary projects. Use the actual payback schedule to complete (A).</t>
  </si>
  <si>
    <t>Motor Vehicle Expense</t>
  </si>
  <si>
    <t>7141xx</t>
  </si>
  <si>
    <t>Supplies and Materials</t>
  </si>
  <si>
    <t>7531xx</t>
  </si>
  <si>
    <t xml:space="preserve"> Contracts</t>
  </si>
  <si>
    <t>Total</t>
  </si>
  <si>
    <t>(page 2 of 2)</t>
  </si>
  <si>
    <t>Revised 5-15-03</t>
  </si>
  <si>
    <t>At the end of the first year, the following journal entry should be made to the PeopleSoft Capital Ledger:</t>
  </si>
  <si>
    <t>DR  1690xx Construction Work in Progress</t>
  </si>
  <si>
    <t>CR</t>
  </si>
  <si>
    <t>Closing of the Capital Ledger will close the above expense balances into the appropriate net asset account at year end.</t>
  </si>
  <si>
    <t xml:space="preserve">Similar entries should be made at the end of each year while the project is continuing.  </t>
  </si>
  <si>
    <t>When the project is finally finished, the asset should be capitalized by using the basic add function of the asset management module.  The basic add accounting entry template  will make the following entry:  (Assume that total costs were $301,125.68.)</t>
  </si>
  <si>
    <t>C-14</t>
  </si>
  <si>
    <t>C-15</t>
  </si>
  <si>
    <t>Reclassify FY2006 Departmental Sales and Service contra Asset/Liability from lapsing fund groups to fund group 14000.</t>
  </si>
  <si>
    <t>Reclassify FY2006 Departmental Sales and Service Liability accounts from lapsing fund groups to fund group 14000.</t>
  </si>
  <si>
    <t>HB 1294 allows nonlapsing of Departmental Sales and Services revenue.  This entry moves the contra asset/liability accounts to fund group 14000 so it will not be lapsed.</t>
  </si>
  <si>
    <t>HB 1294 allows nonlapsing of Departmental Sales and Services revenue.  This entry moves the liabilitiy accounts to fund group 14000 so it will not be lapsed.</t>
  </si>
  <si>
    <t>DR  1620xx Buildings and Building Improvements   $301,125.68</t>
  </si>
  <si>
    <t>CR  1690xx Construction Work in Progress   $301,125.68</t>
  </si>
  <si>
    <t>The asset management module will produce periodic depreciation for the renovation after completion.</t>
  </si>
  <si>
    <t>Speical thanks to Bruce Spratt - Georgia State for providing this worksheet for insurance recoveries.  The only journal entries required in the process recognize the insurance claim (capital asset or non-capital asset).  The other entries (retirement of the asset (if capital asset), and purchase of a replacement asset) will be handled within the system.</t>
  </si>
  <si>
    <t>Correcting entry only.  Do not post this entry if you posted YE-27 in previous year.</t>
  </si>
  <si>
    <t>To move balance in compensated absences current, to compensated absences non-current</t>
  </si>
  <si>
    <t>asset is re-added is the useful life (change to 40 years from 400 years).  The in-service date of 7-1-2013</t>
  </si>
  <si>
    <t>Ref</t>
  </si>
  <si>
    <t>Budget Ref</t>
  </si>
  <si>
    <t>Account, Fund, Budget Ref</t>
  </si>
  <si>
    <t>Changed Budget Ref from 2003 to 2004</t>
  </si>
  <si>
    <t>Account, Fund, Dept.ID, Program, Class, Budget Ref</t>
  </si>
  <si>
    <t>Account, Fund, Budget Ref.  For revenue and expense accounts, also need Dept. ID, Program, and Class</t>
  </si>
  <si>
    <t>Account, fund, Budget Ref</t>
  </si>
  <si>
    <t>Account, Fund, Budget Ref.  For revenue account, also need Dept. ID, Program, and Class (5-15-03)</t>
  </si>
  <si>
    <t>Add required chart fields for revenue account.  Changed Budget Ref from 2003 to 2004</t>
  </si>
  <si>
    <t>Account, Fund, Dept. ID, Program, Class, Budget Ref</t>
  </si>
  <si>
    <t>Account, Fund, Dept ID, Program, Class, Budget Ref</t>
  </si>
  <si>
    <r>
      <t xml:space="preserve">Category of Entry  </t>
    </r>
    <r>
      <rPr>
        <b/>
        <sz val="10"/>
        <rFont val="Arial"/>
        <family val="2"/>
      </rPr>
      <t>Standard</t>
    </r>
  </si>
  <si>
    <t>Debt Service Retirement - GSFIC Pyback Bonds</t>
  </si>
  <si>
    <t>using business process AM10.  The retirement date used is July 1, 2016.  The related Asset Management</t>
  </si>
  <si>
    <t>Equipment/Furniture Purch-Small Value</t>
  </si>
  <si>
    <t>Building &amp; Building Improvements</t>
  </si>
  <si>
    <t>Operating Expenses Related to NonCash Gifts</t>
  </si>
  <si>
    <t>4857xx</t>
  </si>
  <si>
    <t>Private Gifts - NonCapital</t>
  </si>
  <si>
    <t>Local Gifts - Noncapital</t>
  </si>
  <si>
    <t>State Gifts - NonCapitalized</t>
  </si>
  <si>
    <t>Federal Gifts - NonCapital</t>
  </si>
  <si>
    <t>4851xx</t>
  </si>
  <si>
    <t>4853xx</t>
  </si>
  <si>
    <t>4855xx</t>
  </si>
  <si>
    <t>Prefunded Capital Assets                          1332xx</t>
  </si>
  <si>
    <t>June 2016</t>
  </si>
  <si>
    <t>Changed accounts due to conversion to Share accounts</t>
  </si>
  <si>
    <t>FY 2017</t>
  </si>
  <si>
    <t xml:space="preserve"> J.E. # FY 2017</t>
  </si>
  <si>
    <t>Fiscal Year 2017</t>
  </si>
  <si>
    <t xml:space="preserve"> FY 2017</t>
  </si>
  <si>
    <t>J.E. # FY   2017</t>
  </si>
  <si>
    <t>June 2017</t>
  </si>
  <si>
    <t>June 30, 2017 were: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</si>
</sst>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mmmm\ d\,\ yyyy"/>
    <numFmt numFmtId="166" formatCode="[$-409]mmmm\ d\,\ yyyy;@"/>
    <numFmt numFmtId="167" formatCode="m/d/yy;@"/>
    <numFmt numFmtId="168" formatCode="mm/dd/yy;@"/>
  </numFmts>
  <fonts count="53" x14ac:knownFonts="1">
    <font>
      <sz val="10"/>
      <name val="Arial"/>
    </font>
    <font>
      <sz val="10"/>
      <name val="Arial"/>
      <family val="2"/>
    </font>
    <font>
      <b/>
      <sz val="12"/>
      <name val="Arial"/>
      <family val="2"/>
    </font>
    <font>
      <b/>
      <sz val="12"/>
      <name val="Times New Roman"/>
      <family val="1"/>
    </font>
    <font>
      <sz val="12"/>
      <name val="Times New Roman"/>
      <family val="1"/>
    </font>
    <font>
      <sz val="12"/>
      <name val="Arial"/>
      <family val="2"/>
    </font>
    <font>
      <sz val="10"/>
      <name val="Arial"/>
      <family val="2"/>
    </font>
    <font>
      <b/>
      <sz val="10"/>
      <name val="Arial"/>
      <family val="2"/>
    </font>
    <font>
      <b/>
      <i/>
      <sz val="10"/>
      <name val="Arial"/>
      <family val="2"/>
    </font>
    <font>
      <i/>
      <sz val="8"/>
      <name val="Arial"/>
      <family val="2"/>
    </font>
    <font>
      <sz val="10"/>
      <color indexed="12"/>
      <name val="Arial"/>
      <family val="2"/>
    </font>
    <font>
      <sz val="9"/>
      <name val="Arial"/>
      <family val="2"/>
    </font>
    <font>
      <b/>
      <sz val="11"/>
      <name val="Arial"/>
      <family val="2"/>
    </font>
    <font>
      <sz val="10"/>
      <color indexed="48"/>
      <name val="Arial"/>
      <family val="2"/>
    </font>
    <font>
      <sz val="10"/>
      <color indexed="10"/>
      <name val="Arial"/>
      <family val="2"/>
    </font>
    <font>
      <b/>
      <sz val="8"/>
      <color indexed="81"/>
      <name val="Tahoma"/>
      <family val="2"/>
    </font>
    <font>
      <sz val="10"/>
      <name val="Times New Roman"/>
      <family val="1"/>
    </font>
    <font>
      <b/>
      <sz val="10"/>
      <name val="Times New Roman"/>
      <family val="1"/>
    </font>
    <font>
      <sz val="10"/>
      <name val="Arial"/>
      <family val="2"/>
    </font>
    <font>
      <i/>
      <sz val="10"/>
      <name val="Arial"/>
      <family val="2"/>
    </font>
    <font>
      <sz val="10"/>
      <color indexed="8"/>
      <name val="MS Sans Serif"/>
      <family val="2"/>
    </font>
    <font>
      <b/>
      <sz val="14"/>
      <color indexed="10"/>
      <name val="Arial"/>
      <family val="2"/>
    </font>
    <font>
      <b/>
      <sz val="10"/>
      <color indexed="56"/>
      <name val="Arial"/>
      <family val="2"/>
    </font>
    <font>
      <sz val="10"/>
      <color indexed="8"/>
      <name val="Arial"/>
      <family val="2"/>
    </font>
    <font>
      <b/>
      <sz val="8"/>
      <color indexed="56"/>
      <name val="Arial"/>
      <family val="2"/>
    </font>
    <font>
      <sz val="8"/>
      <name val="Arial"/>
      <family val="2"/>
    </font>
    <font>
      <sz val="8"/>
      <name val="Arial"/>
      <family val="2"/>
    </font>
    <font>
      <b/>
      <sz val="12"/>
      <name val="Arial"/>
      <family val="2"/>
    </font>
    <font>
      <sz val="10"/>
      <name val="Arial"/>
      <family val="2"/>
    </font>
    <font>
      <b/>
      <sz val="10"/>
      <name val="Arial"/>
      <family val="2"/>
    </font>
    <font>
      <sz val="10"/>
      <name val="Arial"/>
      <family val="2"/>
    </font>
    <font>
      <b/>
      <i/>
      <sz val="10"/>
      <name val="Arial"/>
      <family val="2"/>
    </font>
    <font>
      <sz val="10"/>
      <name val="Arial"/>
      <family val="2"/>
    </font>
    <font>
      <b/>
      <i/>
      <u/>
      <sz val="10"/>
      <name val="Arial"/>
      <family val="2"/>
    </font>
    <font>
      <i/>
      <u/>
      <sz val="10"/>
      <name val="Arial"/>
      <family val="2"/>
    </font>
    <font>
      <sz val="10"/>
      <name val="Arial"/>
      <family val="2"/>
    </font>
    <font>
      <sz val="10"/>
      <name val="Arial"/>
      <family val="2"/>
    </font>
    <font>
      <i/>
      <sz val="8"/>
      <name val="Arial"/>
      <family val="2"/>
    </font>
    <font>
      <sz val="10"/>
      <name val="Arial"/>
      <family val="2"/>
    </font>
    <font>
      <sz val="10"/>
      <color indexed="12"/>
      <name val="Arial"/>
      <family val="2"/>
    </font>
    <font>
      <sz val="9"/>
      <name val="Arial"/>
      <family val="2"/>
    </font>
    <font>
      <sz val="10"/>
      <name val="Arial"/>
      <family val="2"/>
    </font>
    <font>
      <sz val="10"/>
      <color indexed="9"/>
      <name val="Arial"/>
      <family val="2"/>
    </font>
    <font>
      <sz val="10"/>
      <color indexed="9"/>
      <name val="Times New Roman"/>
      <family val="1"/>
    </font>
    <font>
      <b/>
      <sz val="10"/>
      <color indexed="9"/>
      <name val="Arial"/>
      <family val="2"/>
    </font>
    <font>
      <b/>
      <sz val="10"/>
      <name val="MS Sans Serif"/>
      <family val="2"/>
    </font>
    <font>
      <sz val="10"/>
      <name val="MS Sans Serif"/>
      <family val="2"/>
    </font>
    <font>
      <b/>
      <u/>
      <sz val="10"/>
      <name val="Arial"/>
      <family val="2"/>
    </font>
    <font>
      <sz val="9"/>
      <name val="Times New Roman"/>
      <family val="1"/>
    </font>
    <font>
      <sz val="12"/>
      <name val="Calibri"/>
      <family val="2"/>
    </font>
    <font>
      <sz val="12"/>
      <color indexed="9"/>
      <name val="Calibri"/>
      <family val="2"/>
    </font>
    <font>
      <b/>
      <sz val="10"/>
      <color indexed="9"/>
      <name val="Times New Roman"/>
      <family val="1"/>
    </font>
    <font>
      <sz val="10"/>
      <color theme="1"/>
      <name val="Arial"/>
      <family val="2"/>
    </font>
  </fonts>
  <fills count="9">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5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34">
    <border>
      <left/>
      <right/>
      <top/>
      <bottom/>
      <diagonal/>
    </border>
    <border>
      <left/>
      <right/>
      <top/>
      <bottom style="medium">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xf numFmtId="0" fontId="46" fillId="0" borderId="0" applyNumberFormat="0" applyFont="0" applyFill="0" applyBorder="0" applyAlignment="0" applyProtection="0">
      <alignment horizontal="left"/>
    </xf>
    <xf numFmtId="4" fontId="46" fillId="0" borderId="0" applyFont="0" applyFill="0" applyBorder="0" applyAlignment="0" applyProtection="0"/>
    <xf numFmtId="0" fontId="45" fillId="0" borderId="1">
      <alignment horizontal="center"/>
    </xf>
    <xf numFmtId="3" fontId="46" fillId="0" borderId="0" applyFont="0" applyFill="0" applyBorder="0" applyAlignment="0" applyProtection="0"/>
  </cellStyleXfs>
  <cellXfs count="658">
    <xf numFmtId="0" fontId="0" fillId="0" borderId="0" xfId="0"/>
    <xf numFmtId="0" fontId="0" fillId="2" borderId="0" xfId="0" applyFill="1"/>
    <xf numFmtId="0" fontId="0" fillId="2" borderId="0" xfId="0" applyFill="1" applyAlignment="1">
      <alignment horizontal="center"/>
    </xf>
    <xf numFmtId="0" fontId="0" fillId="2" borderId="2" xfId="0" applyFill="1" applyBorder="1"/>
    <xf numFmtId="0" fontId="0" fillId="2" borderId="0" xfId="0" applyFill="1" applyBorder="1"/>
    <xf numFmtId="0" fontId="2" fillId="2" borderId="0"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0" fillId="2" borderId="5" xfId="0" applyFill="1" applyBorder="1"/>
    <xf numFmtId="0" fontId="7" fillId="2" borderId="0" xfId="0" applyFont="1" applyFill="1" applyBorder="1"/>
    <xf numFmtId="0" fontId="8" fillId="2" borderId="0" xfId="0" applyFont="1" applyFill="1" applyBorder="1"/>
    <xf numFmtId="0" fontId="7" fillId="2" borderId="5" xfId="0" applyFont="1" applyFill="1" applyBorder="1"/>
    <xf numFmtId="0" fontId="0" fillId="2" borderId="4" xfId="0" applyFill="1" applyBorder="1"/>
    <xf numFmtId="43" fontId="1" fillId="2" borderId="0" xfId="1" applyFill="1"/>
    <xf numFmtId="0" fontId="0" fillId="2" borderId="1" xfId="0" applyFill="1" applyBorder="1"/>
    <xf numFmtId="0" fontId="7" fillId="2" borderId="6" xfId="0" applyFont="1" applyFill="1" applyBorder="1"/>
    <xf numFmtId="0" fontId="7" fillId="2" borderId="7" xfId="0" applyFont="1" applyFill="1" applyBorder="1" applyAlignment="1">
      <alignment horizontal="center"/>
    </xf>
    <xf numFmtId="0" fontId="7" fillId="2" borderId="8" xfId="0" applyFont="1" applyFill="1" applyBorder="1" applyAlignment="1">
      <alignment horizontal="center"/>
    </xf>
    <xf numFmtId="0" fontId="7" fillId="2" borderId="3" xfId="0" applyFont="1" applyFill="1" applyBorder="1" applyAlignment="1">
      <alignment horizontal="center"/>
    </xf>
    <xf numFmtId="0" fontId="7" fillId="2" borderId="0" xfId="0" applyFont="1" applyFill="1" applyBorder="1" applyAlignment="1">
      <alignment horizontal="center"/>
    </xf>
    <xf numFmtId="0" fontId="7" fillId="2" borderId="4" xfId="0" applyFont="1" applyFill="1" applyBorder="1" applyAlignment="1">
      <alignment horizontal="center"/>
    </xf>
    <xf numFmtId="0" fontId="0" fillId="2" borderId="9" xfId="0" applyFill="1" applyBorder="1"/>
    <xf numFmtId="0" fontId="0" fillId="2" borderId="10" xfId="0" applyFill="1" applyBorder="1"/>
    <xf numFmtId="0" fontId="0" fillId="2" borderId="10" xfId="0" applyFill="1" applyBorder="1" applyAlignment="1">
      <alignment horizontal="center"/>
    </xf>
    <xf numFmtId="0" fontId="0" fillId="2" borderId="11" xfId="0" applyFill="1" applyBorder="1" applyAlignment="1">
      <alignment horizontal="center"/>
    </xf>
    <xf numFmtId="0" fontId="9" fillId="2" borderId="5" xfId="0" applyFont="1" applyFill="1" applyBorder="1" applyAlignment="1">
      <alignment horizontal="left"/>
    </xf>
    <xf numFmtId="39" fontId="0" fillId="2" borderId="0" xfId="0" applyNumberFormat="1" applyFill="1" applyBorder="1" applyAlignment="1">
      <alignment horizontal="center"/>
    </xf>
    <xf numFmtId="39" fontId="0" fillId="2" borderId="4" xfId="0" applyNumberFormat="1" applyFill="1" applyBorder="1" applyAlignment="1">
      <alignment horizontal="center"/>
    </xf>
    <xf numFmtId="0" fontId="0" fillId="2" borderId="5" xfId="0" applyFill="1" applyBorder="1" applyAlignment="1">
      <alignment horizontal="center"/>
    </xf>
    <xf numFmtId="0" fontId="0" fillId="2" borderId="0" xfId="0" applyFill="1" applyBorder="1" applyAlignment="1">
      <alignment horizontal="center"/>
    </xf>
    <xf numFmtId="39" fontId="6" fillId="2" borderId="0" xfId="1" applyNumberFormat="1" applyFont="1" applyFill="1" applyBorder="1"/>
    <xf numFmtId="39" fontId="6" fillId="2" borderId="4" xfId="1" applyNumberFormat="1" applyFont="1" applyFill="1" applyBorder="1"/>
    <xf numFmtId="39" fontId="6" fillId="2" borderId="0" xfId="1" applyNumberFormat="1" applyFont="1" applyFill="1" applyBorder="1" applyAlignment="1">
      <alignment horizontal="center"/>
    </xf>
    <xf numFmtId="39" fontId="6" fillId="2" borderId="4" xfId="1" applyNumberFormat="1" applyFont="1" applyFill="1" applyBorder="1" applyAlignment="1">
      <alignment horizontal="center"/>
    </xf>
    <xf numFmtId="43" fontId="10" fillId="2" borderId="0" xfId="1" applyFont="1" applyFill="1"/>
    <xf numFmtId="0" fontId="0" fillId="2" borderId="7" xfId="0" applyFill="1" applyBorder="1" applyAlignment="1">
      <alignment horizontal="center"/>
    </xf>
    <xf numFmtId="0" fontId="0" fillId="2" borderId="8" xfId="0" applyFill="1" applyBorder="1" applyAlignment="1">
      <alignment horizontal="center"/>
    </xf>
    <xf numFmtId="0" fontId="0" fillId="2" borderId="8" xfId="0" applyFill="1" applyBorder="1"/>
    <xf numFmtId="39" fontId="1" fillId="2" borderId="8" xfId="1" applyNumberFormat="1" applyFill="1" applyBorder="1"/>
    <xf numFmtId="39" fontId="1" fillId="2" borderId="3" xfId="1" applyNumberFormat="1" applyFill="1" applyBorder="1"/>
    <xf numFmtId="39" fontId="10" fillId="2" borderId="12" xfId="1" applyNumberFormat="1" applyFont="1" applyFill="1" applyBorder="1"/>
    <xf numFmtId="39" fontId="10" fillId="2" borderId="13" xfId="1" applyNumberFormat="1" applyFont="1" applyFill="1" applyBorder="1"/>
    <xf numFmtId="43" fontId="10" fillId="2" borderId="0" xfId="1" applyFont="1" applyFill="1" applyBorder="1"/>
    <xf numFmtId="0" fontId="0" fillId="2" borderId="14" xfId="0" applyFill="1" applyBorder="1"/>
    <xf numFmtId="39" fontId="0" fillId="2" borderId="1" xfId="0" applyNumberFormat="1" applyFill="1" applyBorder="1"/>
    <xf numFmtId="39" fontId="0" fillId="2" borderId="15" xfId="0" applyNumberFormat="1" applyFill="1" applyBorder="1"/>
    <xf numFmtId="43" fontId="1" fillId="2" borderId="0" xfId="1" applyFill="1" applyBorder="1"/>
    <xf numFmtId="0" fontId="0" fillId="3" borderId="0" xfId="0" applyFill="1" applyBorder="1"/>
    <xf numFmtId="43" fontId="1" fillId="2" borderId="1" xfId="1" applyFill="1" applyBorder="1"/>
    <xf numFmtId="0" fontId="0" fillId="2" borderId="15" xfId="0" applyFill="1" applyBorder="1"/>
    <xf numFmtId="0" fontId="0" fillId="3" borderId="0" xfId="0" applyFill="1" applyBorder="1" applyAlignment="1">
      <alignment horizontal="center"/>
    </xf>
    <xf numFmtId="0" fontId="0" fillId="3" borderId="0" xfId="0" applyFill="1" applyBorder="1" applyAlignment="1">
      <alignment horizontal="left"/>
    </xf>
    <xf numFmtId="0" fontId="0" fillId="2" borderId="0" xfId="0" applyFill="1" applyBorder="1" applyAlignment="1">
      <alignment horizontal="left"/>
    </xf>
    <xf numFmtId="0" fontId="0" fillId="3" borderId="0" xfId="0" applyFill="1"/>
    <xf numFmtId="0" fontId="7" fillId="2" borderId="16" xfId="0" applyFont="1" applyFill="1" applyBorder="1"/>
    <xf numFmtId="0" fontId="11" fillId="2" borderId="0" xfId="0" applyFont="1" applyFill="1" applyBorder="1"/>
    <xf numFmtId="43" fontId="11" fillId="2" borderId="0" xfId="1" applyFont="1" applyFill="1" applyBorder="1"/>
    <xf numFmtId="0" fontId="11" fillId="2" borderId="4" xfId="0" applyFont="1" applyFill="1" applyBorder="1"/>
    <xf numFmtId="0" fontId="11" fillId="2" borderId="0" xfId="0" applyFont="1" applyFill="1"/>
    <xf numFmtId="0" fontId="11" fillId="2" borderId="1" xfId="0" applyFont="1" applyFill="1" applyBorder="1"/>
    <xf numFmtId="0" fontId="11" fillId="2" borderId="15" xfId="0" applyFont="1" applyFill="1" applyBorder="1"/>
    <xf numFmtId="0" fontId="0" fillId="2" borderId="2" xfId="0" applyFill="1" applyBorder="1" applyAlignment="1">
      <alignment horizontal="center"/>
    </xf>
    <xf numFmtId="39" fontId="0" fillId="2" borderId="2" xfId="0" applyNumberFormat="1" applyFill="1" applyBorder="1" applyAlignment="1">
      <alignment horizontal="center"/>
    </xf>
    <xf numFmtId="39" fontId="0" fillId="2" borderId="0" xfId="0" applyNumberFormat="1" applyFill="1" applyBorder="1"/>
    <xf numFmtId="0" fontId="0" fillId="2" borderId="17" xfId="0" applyFill="1" applyBorder="1"/>
    <xf numFmtId="0" fontId="0" fillId="2" borderId="18" xfId="0" applyFill="1" applyBorder="1"/>
    <xf numFmtId="0" fontId="0" fillId="2" borderId="19" xfId="0" applyFill="1" applyBorder="1"/>
    <xf numFmtId="0" fontId="0" fillId="2" borderId="20" xfId="0" applyFill="1" applyBorder="1"/>
    <xf numFmtId="0" fontId="0" fillId="2" borderId="21" xfId="0" applyFill="1" applyBorder="1"/>
    <xf numFmtId="0" fontId="0" fillId="2" borderId="22" xfId="0" applyFill="1" applyBorder="1"/>
    <xf numFmtId="0" fontId="0" fillId="2" borderId="23" xfId="0" applyFill="1" applyBorder="1"/>
    <xf numFmtId="0" fontId="13" fillId="2" borderId="0" xfId="0" applyFont="1" applyFill="1" applyBorder="1" applyAlignment="1">
      <alignment horizontal="center"/>
    </xf>
    <xf numFmtId="15" fontId="0" fillId="2" borderId="0" xfId="0" quotePrefix="1" applyNumberFormat="1" applyFill="1"/>
    <xf numFmtId="0" fontId="0" fillId="2" borderId="4" xfId="0" applyFill="1" applyBorder="1" applyAlignment="1">
      <alignment horizontal="center"/>
    </xf>
    <xf numFmtId="2" fontId="0" fillId="2" borderId="4" xfId="0" applyNumberFormat="1" applyFill="1" applyBorder="1"/>
    <xf numFmtId="2" fontId="0" fillId="2" borderId="0" xfId="0" applyNumberFormat="1" applyFill="1" applyBorder="1"/>
    <xf numFmtId="0" fontId="6" fillId="2" borderId="5" xfId="0" applyFont="1" applyFill="1" applyBorder="1" applyAlignment="1">
      <alignment horizontal="center"/>
    </xf>
    <xf numFmtId="4" fontId="0" fillId="2" borderId="4" xfId="0" applyNumberFormat="1" applyFill="1" applyBorder="1"/>
    <xf numFmtId="0" fontId="0" fillId="2" borderId="0" xfId="0" quotePrefix="1" applyFill="1" applyBorder="1"/>
    <xf numFmtId="0" fontId="0" fillId="2" borderId="20" xfId="0" applyFill="1" applyBorder="1" applyAlignment="1">
      <alignment horizontal="center"/>
    </xf>
    <xf numFmtId="0" fontId="0" fillId="2" borderId="19" xfId="0" applyFill="1" applyBorder="1" applyAlignment="1">
      <alignment horizontal="center"/>
    </xf>
    <xf numFmtId="0" fontId="14" fillId="2" borderId="0" xfId="0" applyFont="1" applyFill="1" applyBorder="1" applyAlignment="1">
      <alignment horizontal="right"/>
    </xf>
    <xf numFmtId="0" fontId="14" fillId="2" borderId="0" xfId="0" applyFont="1" applyFill="1" applyBorder="1"/>
    <xf numFmtId="43" fontId="13" fillId="2" borderId="0" xfId="1" applyFont="1" applyFill="1" applyBorder="1"/>
    <xf numFmtId="43" fontId="1" fillId="2" borderId="0" xfId="1" applyFill="1" applyBorder="1" applyAlignment="1">
      <alignment horizontal="center"/>
    </xf>
    <xf numFmtId="43" fontId="1" fillId="2" borderId="0" xfId="1" applyFont="1" applyFill="1" applyBorder="1"/>
    <xf numFmtId="43" fontId="1" fillId="2" borderId="0" xfId="1" applyFont="1" applyFill="1" applyBorder="1" applyAlignment="1">
      <alignment horizontal="center"/>
    </xf>
    <xf numFmtId="43" fontId="1" fillId="2" borderId="2" xfId="1" applyFont="1" applyFill="1" applyBorder="1" applyAlignment="1">
      <alignment horizontal="center"/>
    </xf>
    <xf numFmtId="10" fontId="1" fillId="2" borderId="2" xfId="1" applyNumberFormat="1" applyFill="1" applyBorder="1" applyAlignment="1">
      <alignment horizontal="center"/>
    </xf>
    <xf numFmtId="43" fontId="0" fillId="2" borderId="0" xfId="0" applyNumberFormat="1" applyFill="1" applyBorder="1"/>
    <xf numFmtId="0" fontId="13" fillId="2" borderId="0" xfId="0" applyFont="1" applyFill="1" applyBorder="1" applyAlignment="1">
      <alignment horizontal="left"/>
    </xf>
    <xf numFmtId="43" fontId="1" fillId="2" borderId="2" xfId="1" applyFill="1" applyBorder="1"/>
    <xf numFmtId="0" fontId="0" fillId="3" borderId="20" xfId="0" applyFill="1" applyBorder="1"/>
    <xf numFmtId="165" fontId="0" fillId="2" borderId="0" xfId="0" applyNumberFormat="1" applyFill="1"/>
    <xf numFmtId="0" fontId="0" fillId="3" borderId="17" xfId="0" applyFill="1" applyBorder="1"/>
    <xf numFmtId="0" fontId="0" fillId="3" borderId="23" xfId="0" applyFill="1" applyBorder="1"/>
    <xf numFmtId="14" fontId="0" fillId="2" borderId="2" xfId="0" applyNumberFormat="1" applyFill="1" applyBorder="1" applyAlignment="1">
      <alignment horizontal="center"/>
    </xf>
    <xf numFmtId="43" fontId="1" fillId="2" borderId="2" xfId="1" applyFill="1" applyBorder="1" applyAlignment="1">
      <alignment horizontal="center"/>
    </xf>
    <xf numFmtId="0" fontId="0" fillId="2" borderId="22" xfId="0" applyFill="1" applyBorder="1" applyAlignment="1">
      <alignment horizontal="center"/>
    </xf>
    <xf numFmtId="43" fontId="1" fillId="2" borderId="19" xfId="1" applyFill="1" applyBorder="1"/>
    <xf numFmtId="14" fontId="16" fillId="2" borderId="24" xfId="0" applyNumberFormat="1" applyFont="1" applyFill="1" applyBorder="1" applyAlignment="1">
      <alignment horizontal="left" vertical="top" wrapText="1"/>
    </xf>
    <xf numFmtId="0" fontId="16" fillId="2" borderId="25" xfId="0" applyFont="1" applyFill="1" applyBorder="1" applyAlignment="1">
      <alignment horizontal="left" vertical="top" wrapText="1"/>
    </xf>
    <xf numFmtId="0" fontId="16" fillId="2" borderId="24" xfId="0" applyFont="1" applyFill="1" applyBorder="1" applyAlignment="1">
      <alignment horizontal="center" vertical="top" wrapText="1"/>
    </xf>
    <xf numFmtId="0" fontId="16" fillId="2" borderId="24" xfId="0" applyFont="1" applyFill="1" applyBorder="1" applyAlignment="1">
      <alignment horizontal="left" vertical="top" wrapText="1"/>
    </xf>
    <xf numFmtId="0" fontId="16" fillId="2" borderId="25" xfId="0" applyFont="1" applyFill="1" applyBorder="1" applyAlignment="1">
      <alignment horizontal="center" vertical="top" wrapText="1"/>
    </xf>
    <xf numFmtId="0" fontId="16" fillId="2" borderId="26" xfId="0" applyFont="1" applyFill="1" applyBorder="1" applyAlignment="1">
      <alignment horizontal="center" vertical="top" wrapText="1"/>
    </xf>
    <xf numFmtId="0" fontId="16" fillId="2" borderId="0" xfId="0" applyFont="1" applyFill="1" applyBorder="1" applyAlignment="1">
      <alignment vertical="top" wrapText="1"/>
    </xf>
    <xf numFmtId="14" fontId="16" fillId="2" borderId="0" xfId="0" applyNumberFormat="1" applyFont="1" applyFill="1" applyBorder="1" applyAlignment="1">
      <alignment vertical="top" wrapText="1"/>
    </xf>
    <xf numFmtId="0" fontId="16" fillId="2" borderId="0" xfId="0" applyFont="1" applyFill="1" applyBorder="1" applyAlignment="1">
      <alignment horizontal="center" vertical="top" wrapText="1"/>
    </xf>
    <xf numFmtId="0" fontId="16" fillId="2" borderId="24" xfId="0" applyFont="1" applyFill="1" applyBorder="1" applyAlignment="1">
      <alignment vertical="top" wrapText="1"/>
    </xf>
    <xf numFmtId="0" fontId="16" fillId="2" borderId="0" xfId="0" applyFont="1" applyFill="1"/>
    <xf numFmtId="0" fontId="16" fillId="2" borderId="2" xfId="0" applyFont="1" applyFill="1" applyBorder="1"/>
    <xf numFmtId="0" fontId="16" fillId="2" borderId="27" xfId="0" applyFont="1" applyFill="1" applyBorder="1" applyAlignment="1">
      <alignment vertical="top" wrapText="1"/>
    </xf>
    <xf numFmtId="0" fontId="16" fillId="2" borderId="0" xfId="0" applyFont="1" applyFill="1" applyBorder="1"/>
    <xf numFmtId="0" fontId="16" fillId="2" borderId="0" xfId="0" applyFont="1" applyFill="1" applyBorder="1" applyAlignment="1">
      <alignment horizontal="left" vertical="top" wrapText="1"/>
    </xf>
    <xf numFmtId="0" fontId="16" fillId="2" borderId="0" xfId="0" applyFont="1" applyFill="1" applyBorder="1" applyAlignment="1"/>
    <xf numFmtId="0" fontId="16" fillId="2" borderId="0" xfId="0" applyFont="1" applyFill="1" applyBorder="1" applyAlignment="1">
      <alignment horizontal="left"/>
    </xf>
    <xf numFmtId="165" fontId="16" fillId="2" borderId="0" xfId="0" quotePrefix="1" applyNumberFormat="1" applyFont="1" applyFill="1" applyBorder="1" applyAlignment="1">
      <alignment horizontal="left"/>
    </xf>
    <xf numFmtId="0" fontId="16" fillId="2" borderId="25" xfId="0" applyFont="1" applyFill="1" applyBorder="1" applyAlignment="1">
      <alignment vertical="top" wrapText="1"/>
    </xf>
    <xf numFmtId="0" fontId="17" fillId="2" borderId="24" xfId="0" applyFont="1" applyFill="1" applyBorder="1" applyAlignment="1">
      <alignment horizontal="center" vertical="top" wrapText="1"/>
    </xf>
    <xf numFmtId="0" fontId="16" fillId="2" borderId="22" xfId="0" applyFont="1" applyFill="1" applyBorder="1" applyAlignment="1">
      <alignment vertical="top" wrapText="1"/>
    </xf>
    <xf numFmtId="43" fontId="16" fillId="2" borderId="0" xfId="1" applyFont="1" applyFill="1" applyBorder="1" applyAlignment="1">
      <alignment vertical="top" wrapText="1"/>
    </xf>
    <xf numFmtId="14" fontId="16" fillId="2" borderId="0" xfId="0" applyNumberFormat="1" applyFont="1" applyFill="1" applyBorder="1" applyAlignment="1">
      <alignment horizontal="left" vertical="top" wrapText="1"/>
    </xf>
    <xf numFmtId="0" fontId="16" fillId="2" borderId="0" xfId="0" applyFont="1" applyFill="1" applyBorder="1" applyAlignment="1">
      <alignment horizontal="center"/>
    </xf>
    <xf numFmtId="0" fontId="7" fillId="2" borderId="0" xfId="0" applyFont="1" applyFill="1" applyBorder="1" applyAlignment="1">
      <alignment horizontal="left"/>
    </xf>
    <xf numFmtId="165" fontId="7" fillId="2" borderId="0" xfId="1" applyNumberFormat="1" applyFont="1" applyFill="1" applyBorder="1"/>
    <xf numFmtId="0" fontId="16" fillId="2" borderId="0" xfId="0" applyFont="1" applyFill="1" applyAlignment="1">
      <alignment horizontal="left"/>
    </xf>
    <xf numFmtId="0" fontId="16" fillId="2" borderId="26" xfId="0" applyFont="1" applyFill="1" applyBorder="1" applyAlignment="1">
      <alignment horizontal="left" vertical="top" wrapText="1"/>
    </xf>
    <xf numFmtId="165" fontId="7" fillId="2" borderId="0" xfId="1" applyNumberFormat="1" applyFont="1" applyFill="1" applyBorder="1" applyAlignment="1">
      <alignment horizontal="left"/>
    </xf>
    <xf numFmtId="165" fontId="0" fillId="2" borderId="0" xfId="0" applyNumberFormat="1" applyFill="1" applyBorder="1" applyAlignment="1">
      <alignment horizontal="left"/>
    </xf>
    <xf numFmtId="0" fontId="5" fillId="0" borderId="28" xfId="0" applyFont="1" applyBorder="1" applyAlignment="1">
      <alignment horizontal="center" vertical="top" wrapText="1"/>
    </xf>
    <xf numFmtId="0" fontId="0" fillId="2" borderId="0" xfId="0" applyFill="1" applyBorder="1" applyAlignment="1"/>
    <xf numFmtId="165" fontId="1" fillId="2" borderId="1" xfId="1" applyNumberFormat="1" applyFill="1" applyBorder="1"/>
    <xf numFmtId="0" fontId="17" fillId="2" borderId="27" xfId="0" applyFont="1" applyFill="1" applyBorder="1" applyAlignment="1">
      <alignment horizontal="center" vertical="top" wrapText="1"/>
    </xf>
    <xf numFmtId="0" fontId="6" fillId="2" borderId="0" xfId="0" applyFont="1" applyFill="1" applyBorder="1"/>
    <xf numFmtId="0" fontId="6" fillId="2" borderId="0" xfId="0" applyFont="1" applyFill="1"/>
    <xf numFmtId="0" fontId="16" fillId="2" borderId="19" xfId="0" applyFont="1" applyFill="1" applyBorder="1" applyAlignment="1">
      <alignment horizontal="left" vertical="top" wrapText="1"/>
    </xf>
    <xf numFmtId="14" fontId="16" fillId="2" borderId="24" xfId="0" applyNumberFormat="1" applyFont="1" applyFill="1" applyBorder="1" applyAlignment="1">
      <alignment vertical="top" wrapText="1"/>
    </xf>
    <xf numFmtId="0" fontId="17" fillId="2" borderId="24" xfId="0" applyFont="1" applyFill="1" applyBorder="1" applyAlignment="1">
      <alignment vertical="top" wrapText="1"/>
    </xf>
    <xf numFmtId="15" fontId="0" fillId="2" borderId="0" xfId="0" quotePrefix="1" applyNumberFormat="1" applyFill="1" applyBorder="1" applyAlignment="1">
      <alignment horizontal="right"/>
    </xf>
    <xf numFmtId="15" fontId="0" fillId="2" borderId="2" xfId="0" quotePrefix="1" applyNumberFormat="1" applyFill="1" applyBorder="1" applyAlignment="1">
      <alignment horizontal="right"/>
    </xf>
    <xf numFmtId="0" fontId="19" fillId="2" borderId="5" xfId="0" applyFont="1" applyFill="1" applyBorder="1" applyAlignment="1">
      <alignment horizontal="left"/>
    </xf>
    <xf numFmtId="0" fontId="0" fillId="2" borderId="0" xfId="0" quotePrefix="1" applyFill="1" applyAlignment="1">
      <alignment horizontal="center"/>
    </xf>
    <xf numFmtId="43" fontId="1" fillId="2" borderId="0" xfId="1" applyFont="1" applyFill="1"/>
    <xf numFmtId="0" fontId="14" fillId="2" borderId="0" xfId="0" applyFont="1" applyFill="1" applyAlignment="1">
      <alignment horizontal="right"/>
    </xf>
    <xf numFmtId="0" fontId="14" fillId="2" borderId="0" xfId="0" applyFont="1" applyFill="1"/>
    <xf numFmtId="43" fontId="13" fillId="2" borderId="0" xfId="1" applyFont="1" applyFill="1"/>
    <xf numFmtId="43" fontId="1" fillId="2" borderId="0" xfId="1" applyFill="1" applyAlignment="1">
      <alignment horizontal="center"/>
    </xf>
    <xf numFmtId="43" fontId="1" fillId="2" borderId="0" xfId="1" applyFont="1" applyFill="1" applyAlignment="1">
      <alignment horizontal="center"/>
    </xf>
    <xf numFmtId="43" fontId="0" fillId="2" borderId="0" xfId="0" applyNumberFormat="1" applyFill="1"/>
    <xf numFmtId="0" fontId="0" fillId="2" borderId="0" xfId="0" applyFill="1" applyAlignment="1">
      <alignment horizontal="left"/>
    </xf>
    <xf numFmtId="0" fontId="13" fillId="2" borderId="0" xfId="0" applyFont="1" applyFill="1" applyAlignment="1">
      <alignment horizontal="left"/>
    </xf>
    <xf numFmtId="0" fontId="16" fillId="2" borderId="24" xfId="0" applyFont="1" applyFill="1" applyBorder="1"/>
    <xf numFmtId="0" fontId="16" fillId="2" borderId="24" xfId="0" applyFont="1" applyFill="1" applyBorder="1" applyAlignment="1">
      <alignment horizontal="center" vertical="top"/>
    </xf>
    <xf numFmtId="14" fontId="16" fillId="2" borderId="24" xfId="0" applyNumberFormat="1" applyFont="1" applyFill="1" applyBorder="1" applyAlignment="1">
      <alignment horizontal="center" vertical="top" wrapText="1"/>
    </xf>
    <xf numFmtId="0" fontId="16" fillId="2" borderId="24" xfId="0" quotePrefix="1" applyFont="1" applyFill="1" applyBorder="1" applyAlignment="1">
      <alignment vertical="top" wrapText="1"/>
    </xf>
    <xf numFmtId="0" fontId="6" fillId="2" borderId="0" xfId="0" applyFont="1" applyFill="1" applyBorder="1" applyAlignment="1">
      <alignment horizontal="left"/>
    </xf>
    <xf numFmtId="0" fontId="17" fillId="2" borderId="26" xfId="0" applyFont="1" applyFill="1" applyBorder="1" applyAlignment="1">
      <alignment horizontal="center" vertical="top" wrapText="1"/>
    </xf>
    <xf numFmtId="0" fontId="17" fillId="2" borderId="22" xfId="0" applyFont="1" applyFill="1" applyBorder="1" applyAlignment="1">
      <alignment horizontal="center" vertical="top" wrapText="1"/>
    </xf>
    <xf numFmtId="0" fontId="16" fillId="2" borderId="29" xfId="0" applyFont="1" applyFill="1" applyBorder="1" applyAlignment="1">
      <alignment wrapText="1"/>
    </xf>
    <xf numFmtId="0" fontId="3" fillId="2" borderId="0" xfId="0" applyFont="1" applyFill="1" applyAlignment="1">
      <alignment horizontal="center"/>
    </xf>
    <xf numFmtId="0" fontId="17" fillId="2" borderId="0" xfId="0" applyFont="1" applyFill="1" applyAlignment="1">
      <alignment horizontal="center"/>
    </xf>
    <xf numFmtId="0" fontId="16" fillId="2" borderId="0" xfId="0" applyFont="1" applyFill="1" applyAlignment="1">
      <alignment horizontal="center"/>
    </xf>
    <xf numFmtId="0" fontId="16" fillId="2" borderId="24" xfId="0" applyFont="1" applyFill="1" applyBorder="1" applyAlignment="1">
      <alignment horizontal="justify" vertical="top" wrapText="1"/>
    </xf>
    <xf numFmtId="0" fontId="16" fillId="3" borderId="0" xfId="0" applyFont="1" applyFill="1"/>
    <xf numFmtId="0" fontId="16" fillId="2" borderId="24" xfId="0" applyFont="1" applyFill="1" applyBorder="1" applyAlignment="1">
      <alignment vertical="top"/>
    </xf>
    <xf numFmtId="0" fontId="17" fillId="2" borderId="24" xfId="0" applyFont="1" applyFill="1" applyBorder="1" applyAlignment="1">
      <alignment vertical="top"/>
    </xf>
    <xf numFmtId="0" fontId="7" fillId="0" borderId="0" xfId="0" applyFont="1" applyAlignment="1">
      <alignment horizontal="center"/>
    </xf>
    <xf numFmtId="0" fontId="7" fillId="0" borderId="0" xfId="0" applyFont="1"/>
    <xf numFmtId="0" fontId="7" fillId="0" borderId="0" xfId="0" applyFont="1" applyBorder="1" applyAlignment="1">
      <alignment horizontal="center"/>
    </xf>
    <xf numFmtId="43" fontId="7" fillId="0" borderId="0" xfId="1" applyFont="1"/>
    <xf numFmtId="0" fontId="7" fillId="0" borderId="2" xfId="0" applyFont="1" applyBorder="1" applyAlignment="1">
      <alignment horizontal="center"/>
    </xf>
    <xf numFmtId="43" fontId="7" fillId="0" borderId="2" xfId="1" applyFont="1" applyBorder="1" applyAlignment="1">
      <alignment horizontal="center"/>
    </xf>
    <xf numFmtId="0" fontId="0" fillId="0" borderId="0" xfId="0" applyBorder="1" applyAlignment="1">
      <alignment horizontal="center"/>
    </xf>
    <xf numFmtId="43" fontId="1" fillId="0" borderId="0" xfId="1" applyBorder="1" applyAlignment="1">
      <alignment horizontal="center"/>
    </xf>
    <xf numFmtId="0" fontId="22" fillId="4" borderId="0" xfId="0" applyFont="1" applyFill="1"/>
    <xf numFmtId="0" fontId="0" fillId="0" borderId="0" xfId="0" applyAlignment="1">
      <alignment horizontal="center"/>
    </xf>
    <xf numFmtId="43" fontId="1" fillId="0" borderId="0" xfId="1"/>
    <xf numFmtId="0" fontId="23" fillId="0" borderId="0" xfId="3" applyFont="1" applyFill="1" applyBorder="1" applyAlignment="1">
      <alignment horizontal="left"/>
    </xf>
    <xf numFmtId="0" fontId="24" fillId="0" borderId="0" xfId="0" applyFont="1"/>
    <xf numFmtId="0" fontId="0" fillId="0" borderId="0" xfId="0" applyAlignment="1">
      <alignment horizontal="left"/>
    </xf>
    <xf numFmtId="0" fontId="29" fillId="2" borderId="0" xfId="0" applyFont="1" applyFill="1" applyBorder="1" applyAlignment="1">
      <alignment horizontal="center"/>
    </xf>
    <xf numFmtId="0" fontId="7" fillId="2" borderId="26" xfId="0" applyFont="1" applyFill="1" applyBorder="1" applyAlignment="1">
      <alignment horizontal="center" vertical="top" wrapText="1"/>
    </xf>
    <xf numFmtId="14" fontId="16" fillId="2" borderId="24" xfId="0" applyNumberFormat="1" applyFont="1" applyFill="1" applyBorder="1" applyAlignment="1">
      <alignment vertical="top"/>
    </xf>
    <xf numFmtId="0" fontId="16" fillId="2" borderId="24" xfId="0" applyFont="1" applyFill="1" applyBorder="1" applyAlignment="1">
      <alignment wrapText="1"/>
    </xf>
    <xf numFmtId="0" fontId="1" fillId="2" borderId="0" xfId="0" applyFont="1" applyFill="1"/>
    <xf numFmtId="0" fontId="27" fillId="2" borderId="3" xfId="0" applyFont="1" applyFill="1" applyBorder="1" applyAlignment="1">
      <alignment horizontal="center"/>
    </xf>
    <xf numFmtId="0" fontId="28" fillId="2" borderId="0" xfId="0" applyFont="1" applyFill="1"/>
    <xf numFmtId="0" fontId="27" fillId="2" borderId="0" xfId="0" applyFont="1" applyFill="1" applyBorder="1" applyAlignment="1">
      <alignment horizontal="center"/>
    </xf>
    <xf numFmtId="0" fontId="27" fillId="2" borderId="4" xfId="0" applyFont="1" applyFill="1" applyBorder="1" applyAlignment="1">
      <alignment horizontal="center"/>
    </xf>
    <xf numFmtId="0" fontId="29" fillId="2" borderId="0" xfId="0" applyFont="1" applyFill="1" applyBorder="1" applyAlignment="1">
      <alignment horizontal="left"/>
    </xf>
    <xf numFmtId="0" fontId="28" fillId="2" borderId="5" xfId="0" applyFont="1" applyFill="1" applyBorder="1"/>
    <xf numFmtId="0" fontId="29" fillId="2" borderId="0" xfId="0" applyFont="1" applyFill="1" applyBorder="1"/>
    <xf numFmtId="0" fontId="30" fillId="2" borderId="0" xfId="0" applyFont="1" applyFill="1" applyBorder="1"/>
    <xf numFmtId="0" fontId="31" fillId="2" borderId="0" xfId="0" applyFont="1" applyFill="1" applyBorder="1"/>
    <xf numFmtId="0" fontId="32" fillId="2" borderId="0" xfId="0" applyFont="1" applyFill="1" applyBorder="1"/>
    <xf numFmtId="0" fontId="32" fillId="2" borderId="4" xfId="0" applyFont="1" applyFill="1" applyBorder="1"/>
    <xf numFmtId="43" fontId="32" fillId="2" borderId="0" xfId="1" applyFont="1" applyFill="1"/>
    <xf numFmtId="0" fontId="32" fillId="2" borderId="0" xfId="0" applyFont="1" applyFill="1"/>
    <xf numFmtId="0" fontId="29" fillId="2" borderId="5" xfId="0" applyFont="1" applyFill="1" applyBorder="1"/>
    <xf numFmtId="0" fontId="30" fillId="2" borderId="4" xfId="0" applyFont="1" applyFill="1" applyBorder="1"/>
    <xf numFmtId="43" fontId="30" fillId="2" borderId="0" xfId="1" applyFont="1" applyFill="1"/>
    <xf numFmtId="0" fontId="30" fillId="2" borderId="0" xfId="0" applyFont="1" applyFill="1"/>
    <xf numFmtId="0" fontId="30" fillId="2" borderId="5" xfId="0" applyFont="1" applyFill="1" applyBorder="1"/>
    <xf numFmtId="0" fontId="30" fillId="2" borderId="1" xfId="0" applyFont="1" applyFill="1" applyBorder="1"/>
    <xf numFmtId="0" fontId="35" fillId="2" borderId="0" xfId="0" applyFont="1" applyFill="1" applyBorder="1"/>
    <xf numFmtId="0" fontId="35" fillId="2" borderId="4" xfId="0" applyFont="1" applyFill="1" applyBorder="1"/>
    <xf numFmtId="43" fontId="35" fillId="2" borderId="0" xfId="1" applyFont="1" applyFill="1"/>
    <xf numFmtId="0" fontId="35" fillId="2" borderId="0" xfId="0" applyFont="1" applyFill="1"/>
    <xf numFmtId="0" fontId="35" fillId="2" borderId="5" xfId="0" applyFont="1" applyFill="1" applyBorder="1"/>
    <xf numFmtId="0" fontId="29" fillId="2" borderId="6" xfId="0" applyFont="1" applyFill="1" applyBorder="1"/>
    <xf numFmtId="0" fontId="29" fillId="2" borderId="7" xfId="0" applyFont="1" applyFill="1" applyBorder="1" applyAlignment="1">
      <alignment horizontal="center"/>
    </xf>
    <xf numFmtId="0" fontId="29" fillId="2" borderId="8" xfId="0" applyFont="1" applyFill="1" applyBorder="1" applyAlignment="1">
      <alignment horizontal="center"/>
    </xf>
    <xf numFmtId="0" fontId="29" fillId="2" borderId="3" xfId="0" applyFont="1" applyFill="1" applyBorder="1" applyAlignment="1">
      <alignment horizontal="center"/>
    </xf>
    <xf numFmtId="0" fontId="29" fillId="2" borderId="4" xfId="0" applyFont="1" applyFill="1" applyBorder="1" applyAlignment="1">
      <alignment horizontal="center"/>
    </xf>
    <xf numFmtId="0" fontId="30" fillId="2" borderId="9" xfId="0" applyFont="1" applyFill="1" applyBorder="1"/>
    <xf numFmtId="0" fontId="30" fillId="2" borderId="10" xfId="0" applyFont="1" applyFill="1" applyBorder="1"/>
    <xf numFmtId="0" fontId="30" fillId="2" borderId="10" xfId="0" applyFont="1" applyFill="1" applyBorder="1" applyAlignment="1">
      <alignment horizontal="center"/>
    </xf>
    <xf numFmtId="0" fontId="30" fillId="2" borderId="11" xfId="0" applyFont="1" applyFill="1" applyBorder="1" applyAlignment="1">
      <alignment horizontal="center"/>
    </xf>
    <xf numFmtId="0" fontId="36" fillId="2" borderId="0" xfId="0" applyFont="1" applyFill="1" applyBorder="1"/>
    <xf numFmtId="39" fontId="36" fillId="2" borderId="0" xfId="0" applyNumberFormat="1" applyFont="1" applyFill="1" applyBorder="1" applyAlignment="1">
      <alignment horizontal="center"/>
    </xf>
    <xf numFmtId="39" fontId="36" fillId="2" borderId="4" xfId="0" applyNumberFormat="1" applyFont="1" applyFill="1" applyBorder="1" applyAlignment="1">
      <alignment horizontal="center"/>
    </xf>
    <xf numFmtId="0" fontId="36" fillId="2" borderId="4" xfId="0" applyFont="1" applyFill="1" applyBorder="1"/>
    <xf numFmtId="43" fontId="36" fillId="2" borderId="0" xfId="1" applyFont="1" applyFill="1"/>
    <xf numFmtId="0" fontId="36" fillId="2" borderId="0" xfId="0" applyFont="1" applyFill="1"/>
    <xf numFmtId="0" fontId="36" fillId="2" borderId="5" xfId="0" applyFont="1" applyFill="1" applyBorder="1" applyAlignment="1">
      <alignment horizontal="center"/>
    </xf>
    <xf numFmtId="0" fontId="36" fillId="2" borderId="0" xfId="0" applyFont="1" applyFill="1" applyBorder="1" applyAlignment="1">
      <alignment horizontal="center"/>
    </xf>
    <xf numFmtId="39" fontId="36" fillId="2" borderId="0" xfId="1" applyNumberFormat="1" applyFont="1" applyFill="1" applyBorder="1" applyAlignment="1">
      <alignment horizontal="right"/>
    </xf>
    <xf numFmtId="39" fontId="36" fillId="2" borderId="4" xfId="1" applyNumberFormat="1" applyFont="1" applyFill="1" applyBorder="1"/>
    <xf numFmtId="0" fontId="37" fillId="2" borderId="5" xfId="0" applyFont="1" applyFill="1" applyBorder="1" applyAlignment="1">
      <alignment horizontal="left"/>
    </xf>
    <xf numFmtId="0" fontId="38" fillId="2" borderId="0" xfId="0" applyFont="1" applyFill="1" applyBorder="1" applyAlignment="1">
      <alignment horizontal="center"/>
    </xf>
    <xf numFmtId="0" fontId="38" fillId="2" borderId="0" xfId="0" applyFont="1" applyFill="1" applyBorder="1"/>
    <xf numFmtId="39" fontId="38" fillId="2" borderId="0" xfId="1" applyNumberFormat="1" applyFont="1" applyFill="1" applyBorder="1" applyAlignment="1">
      <alignment horizontal="right"/>
    </xf>
    <xf numFmtId="39" fontId="38" fillId="2" borderId="4" xfId="1" applyNumberFormat="1" applyFont="1" applyFill="1" applyBorder="1" applyAlignment="1">
      <alignment horizontal="center"/>
    </xf>
    <xf numFmtId="0" fontId="38" fillId="2" borderId="4" xfId="0" applyFont="1" applyFill="1" applyBorder="1"/>
    <xf numFmtId="43" fontId="38" fillId="2" borderId="0" xfId="1" applyFont="1" applyFill="1"/>
    <xf numFmtId="0" fontId="38" fillId="2" borderId="0" xfId="0" applyFont="1" applyFill="1"/>
    <xf numFmtId="0" fontId="38" fillId="2" borderId="5" xfId="0" applyFont="1" applyFill="1" applyBorder="1"/>
    <xf numFmtId="0" fontId="38" fillId="2" borderId="5" xfId="0" applyFont="1" applyFill="1" applyBorder="1" applyAlignment="1">
      <alignment horizontal="center"/>
    </xf>
    <xf numFmtId="39" fontId="38" fillId="2" borderId="4" xfId="1" applyNumberFormat="1" applyFont="1" applyFill="1" applyBorder="1"/>
    <xf numFmtId="39" fontId="36" fillId="2" borderId="0" xfId="1" applyNumberFormat="1" applyFont="1" applyFill="1" applyBorder="1"/>
    <xf numFmtId="39" fontId="36" fillId="2" borderId="4" xfId="1" applyNumberFormat="1" applyFont="1" applyFill="1" applyBorder="1" applyAlignment="1">
      <alignment horizontal="right"/>
    </xf>
    <xf numFmtId="39" fontId="38" fillId="2" borderId="0" xfId="1" applyNumberFormat="1" applyFont="1" applyFill="1" applyBorder="1"/>
    <xf numFmtId="39" fontId="38" fillId="2" borderId="4" xfId="1" applyNumberFormat="1" applyFont="1" applyFill="1" applyBorder="1" applyAlignment="1">
      <alignment horizontal="right"/>
    </xf>
    <xf numFmtId="0" fontId="38" fillId="2" borderId="7" xfId="0" applyFont="1" applyFill="1" applyBorder="1" applyAlignment="1">
      <alignment horizontal="center"/>
    </xf>
    <xf numFmtId="0" fontId="38" fillId="2" borderId="8" xfId="0" applyFont="1" applyFill="1" applyBorder="1" applyAlignment="1">
      <alignment horizontal="center"/>
    </xf>
    <xf numFmtId="0" fontId="38" fillId="2" borderId="8" xfId="0" applyFont="1" applyFill="1" applyBorder="1"/>
    <xf numFmtId="39" fontId="38" fillId="2" borderId="8" xfId="1" applyNumberFormat="1" applyFont="1" applyFill="1" applyBorder="1"/>
    <xf numFmtId="39" fontId="38" fillId="2" borderId="3" xfId="1" applyNumberFormat="1" applyFont="1" applyFill="1" applyBorder="1"/>
    <xf numFmtId="43" fontId="38" fillId="2" borderId="0" xfId="1" applyFont="1" applyFill="1" applyBorder="1"/>
    <xf numFmtId="0" fontId="38" fillId="2" borderId="14" xfId="0" applyFont="1" applyFill="1" applyBorder="1"/>
    <xf numFmtId="0" fontId="38" fillId="2" borderId="1" xfId="0" applyFont="1" applyFill="1" applyBorder="1"/>
    <xf numFmtId="39" fontId="38" fillId="2" borderId="1" xfId="0" applyNumberFormat="1" applyFont="1" applyFill="1" applyBorder="1"/>
    <xf numFmtId="39" fontId="38" fillId="2" borderId="15" xfId="0" applyNumberFormat="1" applyFont="1" applyFill="1" applyBorder="1"/>
    <xf numFmtId="43" fontId="30" fillId="2" borderId="0" xfId="1" applyFont="1" applyFill="1" applyBorder="1"/>
    <xf numFmtId="0" fontId="33" fillId="2" borderId="0" xfId="0" applyFont="1" applyFill="1" applyBorder="1"/>
    <xf numFmtId="0" fontId="34" fillId="2" borderId="0" xfId="0" applyFont="1" applyFill="1" applyBorder="1"/>
    <xf numFmtId="43" fontId="35" fillId="2" borderId="0" xfId="1" applyFont="1" applyFill="1" applyBorder="1"/>
    <xf numFmtId="0" fontId="30" fillId="2" borderId="0" xfId="0" applyFont="1" applyFill="1" applyBorder="1" applyAlignment="1"/>
    <xf numFmtId="165" fontId="29" fillId="2" borderId="0" xfId="1" applyNumberFormat="1" applyFont="1" applyFill="1" applyBorder="1"/>
    <xf numFmtId="15" fontId="30" fillId="2" borderId="0" xfId="0" quotePrefix="1" applyNumberFormat="1" applyFont="1" applyFill="1" applyBorder="1" applyAlignment="1">
      <alignment horizontal="right"/>
    </xf>
    <xf numFmtId="0" fontId="30" fillId="2" borderId="14" xfId="0" applyFont="1" applyFill="1" applyBorder="1"/>
    <xf numFmtId="0" fontId="30" fillId="2" borderId="15" xfId="0" applyFont="1" applyFill="1" applyBorder="1"/>
    <xf numFmtId="0" fontId="1" fillId="2" borderId="0" xfId="0" applyFont="1" applyFill="1" applyAlignment="1">
      <alignment horizontal="left"/>
    </xf>
    <xf numFmtId="0" fontId="36" fillId="2" borderId="5" xfId="0" applyFont="1" applyFill="1" applyBorder="1"/>
    <xf numFmtId="165" fontId="30" fillId="2" borderId="1" xfId="1" quotePrefix="1" applyNumberFormat="1" applyFont="1" applyFill="1" applyBorder="1"/>
    <xf numFmtId="39" fontId="39" fillId="2" borderId="12" xfId="1" applyNumberFormat="1" applyFont="1" applyFill="1" applyBorder="1"/>
    <xf numFmtId="39" fontId="39" fillId="2" borderId="13" xfId="1" applyNumberFormat="1" applyFont="1" applyFill="1" applyBorder="1"/>
    <xf numFmtId="0" fontId="7" fillId="2" borderId="0" xfId="0" applyFont="1" applyFill="1"/>
    <xf numFmtId="0" fontId="1" fillId="2" borderId="17" xfId="0" applyFont="1" applyFill="1" applyBorder="1"/>
    <xf numFmtId="0" fontId="1" fillId="2" borderId="23" xfId="0" applyFont="1" applyFill="1" applyBorder="1" applyAlignment="1">
      <alignment horizontal="center"/>
    </xf>
    <xf numFmtId="0" fontId="1" fillId="2" borderId="23" xfId="0" applyFont="1" applyFill="1" applyBorder="1"/>
    <xf numFmtId="0" fontId="1" fillId="2" borderId="18" xfId="0" applyFont="1" applyFill="1" applyBorder="1"/>
    <xf numFmtId="0" fontId="1" fillId="2" borderId="20" xfId="0" applyFont="1" applyFill="1" applyBorder="1"/>
    <xf numFmtId="0" fontId="1" fillId="2" borderId="0" xfId="0" applyFont="1" applyFill="1" applyBorder="1"/>
    <xf numFmtId="0" fontId="1" fillId="2" borderId="19" xfId="0" applyFont="1" applyFill="1" applyBorder="1"/>
    <xf numFmtId="0" fontId="1" fillId="2" borderId="21" xfId="0" applyFont="1" applyFill="1" applyBorder="1"/>
    <xf numFmtId="0" fontId="1" fillId="2" borderId="2" xfId="0" applyFont="1" applyFill="1" applyBorder="1"/>
    <xf numFmtId="15" fontId="1" fillId="2" borderId="2" xfId="0" quotePrefix="1" applyNumberFormat="1" applyFont="1" applyFill="1" applyBorder="1"/>
    <xf numFmtId="0" fontId="1" fillId="2" borderId="22" xfId="0" applyFont="1" applyFill="1" applyBorder="1"/>
    <xf numFmtId="0" fontId="6" fillId="2" borderId="0" xfId="0" applyFont="1" applyFill="1" applyAlignment="1">
      <alignment horizontal="center"/>
    </xf>
    <xf numFmtId="43" fontId="6" fillId="2" borderId="0" xfId="1" applyFont="1" applyFill="1"/>
    <xf numFmtId="0" fontId="28" fillId="2" borderId="4" xfId="0" applyFont="1" applyFill="1" applyBorder="1"/>
    <xf numFmtId="43" fontId="28" fillId="2" borderId="0" xfId="1" applyFont="1" applyFill="1"/>
    <xf numFmtId="39" fontId="36" fillId="2" borderId="0" xfId="1" applyNumberFormat="1" applyFont="1" applyFill="1" applyBorder="1" applyAlignment="1">
      <alignment horizontal="center"/>
    </xf>
    <xf numFmtId="39" fontId="36" fillId="2" borderId="4" xfId="1" applyNumberFormat="1" applyFont="1" applyFill="1" applyBorder="1" applyAlignment="1">
      <alignment horizontal="center"/>
    </xf>
    <xf numFmtId="165" fontId="30" fillId="2" borderId="0" xfId="0" applyNumberFormat="1" applyFont="1" applyFill="1" applyAlignment="1">
      <alignment horizontal="left"/>
    </xf>
    <xf numFmtId="43" fontId="30" fillId="2" borderId="0" xfId="1" quotePrefix="1" applyFont="1" applyFill="1" applyBorder="1"/>
    <xf numFmtId="43" fontId="1" fillId="2" borderId="0" xfId="1" quotePrefix="1" applyFont="1" applyFill="1" applyBorder="1"/>
    <xf numFmtId="165" fontId="1" fillId="2" borderId="0" xfId="1" applyNumberFormat="1" applyFill="1" applyBorder="1"/>
    <xf numFmtId="0" fontId="11" fillId="2" borderId="1" xfId="0" applyFont="1" applyFill="1" applyBorder="1" applyAlignment="1"/>
    <xf numFmtId="0" fontId="40" fillId="2" borderId="0" xfId="0" applyFont="1" applyFill="1" applyBorder="1"/>
    <xf numFmtId="0" fontId="41" fillId="2" borderId="0" xfId="0" applyFont="1" applyFill="1" applyBorder="1"/>
    <xf numFmtId="15" fontId="1" fillId="2" borderId="0" xfId="1" quotePrefix="1" applyNumberFormat="1" applyFont="1" applyFill="1" applyBorder="1" applyAlignment="1">
      <alignment horizontal="right"/>
    </xf>
    <xf numFmtId="0" fontId="0" fillId="2" borderId="0" xfId="0" quotePrefix="1" applyFill="1" applyBorder="1" applyAlignment="1">
      <alignment horizontal="right"/>
    </xf>
    <xf numFmtId="0" fontId="29" fillId="2" borderId="0" xfId="0" applyFont="1" applyFill="1"/>
    <xf numFmtId="0" fontId="29" fillId="2" borderId="16" xfId="0" applyFont="1" applyFill="1" applyBorder="1"/>
    <xf numFmtId="39" fontId="36" fillId="2" borderId="0" xfId="0" applyNumberFormat="1" applyFont="1" applyFill="1" applyBorder="1"/>
    <xf numFmtId="39" fontId="36" fillId="2" borderId="4" xfId="0" applyNumberFormat="1" applyFont="1" applyFill="1" applyBorder="1"/>
    <xf numFmtId="43" fontId="40" fillId="2" borderId="0" xfId="1" applyFont="1" applyFill="1" applyBorder="1"/>
    <xf numFmtId="0" fontId="40" fillId="2" borderId="4" xfId="0" applyFont="1" applyFill="1" applyBorder="1"/>
    <xf numFmtId="0" fontId="40" fillId="2" borderId="0" xfId="0" applyFont="1" applyFill="1"/>
    <xf numFmtId="0" fontId="41" fillId="2" borderId="0" xfId="0" applyFont="1" applyFill="1"/>
    <xf numFmtId="0" fontId="41" fillId="2" borderId="5" xfId="0" applyFont="1" applyFill="1" applyBorder="1"/>
    <xf numFmtId="43" fontId="41" fillId="2" borderId="0" xfId="1" applyFont="1" applyFill="1" applyBorder="1"/>
    <xf numFmtId="0" fontId="30" fillId="2" borderId="0" xfId="0" quotePrefix="1" applyFont="1" applyFill="1" applyBorder="1"/>
    <xf numFmtId="0" fontId="41" fillId="2" borderId="14" xfId="0" applyFont="1" applyFill="1" applyBorder="1"/>
    <xf numFmtId="0" fontId="40" fillId="2" borderId="1" xfId="0" applyFont="1" applyFill="1" applyBorder="1"/>
    <xf numFmtId="43" fontId="40" fillId="2" borderId="1" xfId="1" applyFont="1" applyFill="1" applyBorder="1"/>
    <xf numFmtId="0" fontId="40" fillId="2" borderId="15" xfId="0" applyFont="1" applyFill="1" applyBorder="1"/>
    <xf numFmtId="165" fontId="41" fillId="2" borderId="0" xfId="0" applyNumberFormat="1" applyFont="1" applyFill="1" applyAlignment="1">
      <alignment horizontal="left"/>
    </xf>
    <xf numFmtId="0" fontId="32" fillId="2" borderId="5" xfId="0" applyFont="1" applyFill="1" applyBorder="1"/>
    <xf numFmtId="0" fontId="32" fillId="2" borderId="1" xfId="0" applyFont="1" applyFill="1" applyBorder="1"/>
    <xf numFmtId="0" fontId="36" fillId="2" borderId="5" xfId="0" applyFont="1" applyFill="1" applyBorder="1" applyAlignment="1">
      <alignment horizontal="left"/>
    </xf>
    <xf numFmtId="0" fontId="36" fillId="2" borderId="7" xfId="0" applyFont="1" applyFill="1" applyBorder="1" applyAlignment="1">
      <alignment horizontal="center"/>
    </xf>
    <xf numFmtId="0" fontId="36" fillId="2" borderId="8" xfId="0" applyFont="1" applyFill="1" applyBorder="1" applyAlignment="1">
      <alignment horizontal="center"/>
    </xf>
    <xf numFmtId="0" fontId="36" fillId="2" borderId="8" xfId="0" applyFont="1" applyFill="1" applyBorder="1"/>
    <xf numFmtId="39" fontId="36" fillId="2" borderId="8" xfId="1" applyNumberFormat="1" applyFont="1" applyFill="1" applyBorder="1"/>
    <xf numFmtId="39" fontId="36" fillId="2" borderId="3" xfId="1" applyNumberFormat="1" applyFont="1" applyFill="1" applyBorder="1"/>
    <xf numFmtId="43" fontId="36" fillId="2" borderId="0" xfId="1" applyFont="1" applyFill="1" applyBorder="1"/>
    <xf numFmtId="0" fontId="36" fillId="2" borderId="14" xfId="0" applyFont="1" applyFill="1" applyBorder="1"/>
    <xf numFmtId="0" fontId="36" fillId="2" borderId="1" xfId="0" applyFont="1" applyFill="1" applyBorder="1"/>
    <xf numFmtId="39" fontId="36" fillId="2" borderId="1" xfId="0" applyNumberFormat="1" applyFont="1" applyFill="1" applyBorder="1"/>
    <xf numFmtId="39" fontId="36" fillId="2" borderId="15" xfId="0" applyNumberFormat="1" applyFont="1" applyFill="1" applyBorder="1"/>
    <xf numFmtId="165" fontId="30" fillId="2" borderId="0" xfId="0" quotePrefix="1" applyNumberFormat="1" applyFont="1" applyFill="1" applyBorder="1" applyAlignment="1">
      <alignment horizontal="right"/>
    </xf>
    <xf numFmtId="165" fontId="25" fillId="2" borderId="0" xfId="1" applyNumberFormat="1" applyFont="1" applyFill="1" applyBorder="1"/>
    <xf numFmtId="0" fontId="28" fillId="2" borderId="14" xfId="0" applyFont="1" applyFill="1" applyBorder="1"/>
    <xf numFmtId="0" fontId="28" fillId="2" borderId="1" xfId="0" applyFont="1" applyFill="1" applyBorder="1"/>
    <xf numFmtId="43" fontId="28" fillId="2" borderId="1" xfId="1" applyFont="1" applyFill="1" applyBorder="1"/>
    <xf numFmtId="0" fontId="28" fillId="2" borderId="15" xfId="0" applyFont="1" applyFill="1" applyBorder="1"/>
    <xf numFmtId="0" fontId="28" fillId="2" borderId="0" xfId="0" applyFont="1" applyFill="1" applyBorder="1"/>
    <xf numFmtId="165" fontId="28" fillId="2" borderId="0" xfId="0" applyNumberFormat="1" applyFont="1" applyFill="1" applyAlignment="1">
      <alignment horizontal="left"/>
    </xf>
    <xf numFmtId="14" fontId="30" fillId="2" borderId="0" xfId="0" applyNumberFormat="1" applyFont="1" applyFill="1" applyBorder="1"/>
    <xf numFmtId="43" fontId="30" fillId="2" borderId="1" xfId="1" applyFont="1" applyFill="1" applyBorder="1"/>
    <xf numFmtId="165" fontId="30" fillId="2" borderId="1" xfId="1" applyNumberFormat="1" applyFont="1" applyFill="1" applyBorder="1"/>
    <xf numFmtId="0" fontId="30" fillId="2" borderId="0" xfId="0" applyFont="1" applyFill="1" applyBorder="1" applyAlignment="1">
      <alignment horizontal="left"/>
    </xf>
    <xf numFmtId="43" fontId="32" fillId="2" borderId="0" xfId="1" applyFont="1" applyFill="1" applyBorder="1"/>
    <xf numFmtId="0" fontId="30" fillId="2" borderId="0" xfId="0" quotePrefix="1" applyFont="1" applyFill="1" applyBorder="1" applyAlignment="1">
      <alignment horizontal="right"/>
    </xf>
    <xf numFmtId="39" fontId="38" fillId="2" borderId="0" xfId="0" applyNumberFormat="1" applyFont="1" applyFill="1" applyBorder="1" applyAlignment="1">
      <alignment horizontal="center"/>
    </xf>
    <xf numFmtId="39" fontId="38" fillId="2" borderId="4" xfId="0" applyNumberFormat="1" applyFont="1" applyFill="1" applyBorder="1" applyAlignment="1">
      <alignment horizontal="center"/>
    </xf>
    <xf numFmtId="0" fontId="41" fillId="2" borderId="0" xfId="0" applyFont="1" applyFill="1" applyBorder="1" applyAlignment="1">
      <alignment horizontal="center"/>
    </xf>
    <xf numFmtId="39" fontId="41" fillId="2" borderId="0" xfId="1" applyNumberFormat="1" applyFont="1" applyFill="1" applyBorder="1"/>
    <xf numFmtId="39" fontId="41" fillId="2" borderId="4" xfId="1" applyNumberFormat="1" applyFont="1" applyFill="1" applyBorder="1"/>
    <xf numFmtId="0" fontId="41" fillId="2" borderId="4" xfId="0" applyFont="1" applyFill="1" applyBorder="1"/>
    <xf numFmtId="43" fontId="41" fillId="2" borderId="0" xfId="1" applyFont="1" applyFill="1"/>
    <xf numFmtId="39" fontId="38" fillId="2" borderId="0" xfId="1" applyNumberFormat="1" applyFont="1" applyFill="1" applyBorder="1" applyAlignment="1">
      <alignment horizontal="center"/>
    </xf>
    <xf numFmtId="165" fontId="29" fillId="2" borderId="0" xfId="0" applyNumberFormat="1" applyFont="1" applyFill="1" applyBorder="1" applyAlignment="1">
      <alignment horizontal="right"/>
    </xf>
    <xf numFmtId="0" fontId="3" fillId="2" borderId="30" xfId="0" applyFont="1" applyFill="1" applyBorder="1" applyAlignment="1">
      <alignment horizontal="center" vertical="top" wrapText="1"/>
    </xf>
    <xf numFmtId="0" fontId="16" fillId="2" borderId="30" xfId="0" applyFont="1" applyFill="1" applyBorder="1" applyAlignment="1">
      <alignment vertical="top" wrapText="1"/>
    </xf>
    <xf numFmtId="0" fontId="1" fillId="2" borderId="0" xfId="0" applyFont="1" applyFill="1" applyBorder="1" applyAlignment="1">
      <alignment horizontal="left"/>
    </xf>
    <xf numFmtId="0" fontId="16" fillId="2" borderId="30" xfId="0" applyFont="1" applyFill="1" applyBorder="1" applyAlignment="1">
      <alignment horizontal="center" vertical="top" wrapText="1"/>
    </xf>
    <xf numFmtId="14" fontId="16" fillId="2" borderId="30" xfId="0" applyNumberFormat="1" applyFont="1" applyFill="1" applyBorder="1" applyAlignment="1">
      <alignment vertical="top" wrapText="1"/>
    </xf>
    <xf numFmtId="0" fontId="16" fillId="2" borderId="30" xfId="0" applyFont="1" applyFill="1" applyBorder="1"/>
    <xf numFmtId="167" fontId="16" fillId="2" borderId="24" xfId="0" applyNumberFormat="1" applyFont="1" applyFill="1" applyBorder="1"/>
    <xf numFmtId="0" fontId="17" fillId="0" borderId="24" xfId="0" applyFont="1" applyBorder="1" applyAlignment="1">
      <alignment horizontal="center" vertical="top" wrapText="1"/>
    </xf>
    <xf numFmtId="0" fontId="16" fillId="0" borderId="24" xfId="0" applyFont="1" applyBorder="1" applyAlignment="1">
      <alignment horizontal="left" vertical="top" wrapText="1"/>
    </xf>
    <xf numFmtId="0" fontId="16" fillId="0" borderId="25" xfId="0" applyFont="1" applyBorder="1" applyAlignment="1">
      <alignment horizontal="center" vertical="top" wrapText="1"/>
    </xf>
    <xf numFmtId="0" fontId="16" fillId="2" borderId="23" xfId="0" applyFont="1" applyFill="1" applyBorder="1" applyAlignment="1">
      <alignment vertical="top" wrapText="1"/>
    </xf>
    <xf numFmtId="0" fontId="11" fillId="2" borderId="24" xfId="0" applyFont="1" applyFill="1" applyBorder="1" applyAlignment="1">
      <alignment horizontal="left" vertical="top" wrapText="1"/>
    </xf>
    <xf numFmtId="168" fontId="11" fillId="2" borderId="24" xfId="0" applyNumberFormat="1" applyFont="1" applyFill="1" applyBorder="1" applyAlignment="1">
      <alignment horizontal="left" vertical="top" wrapText="1"/>
    </xf>
    <xf numFmtId="0" fontId="17" fillId="0" borderId="24" xfId="0" applyFont="1" applyFill="1" applyBorder="1" applyAlignment="1">
      <alignment horizontal="center" vertical="top"/>
    </xf>
    <xf numFmtId="0" fontId="17" fillId="0" borderId="24" xfId="0" applyFont="1" applyFill="1" applyBorder="1" applyAlignment="1">
      <alignment horizontal="center" vertical="top" wrapText="1"/>
    </xf>
    <xf numFmtId="14" fontId="43" fillId="2" borderId="24" xfId="0" applyNumberFormat="1" applyFont="1" applyFill="1" applyBorder="1" applyAlignment="1">
      <alignment horizontal="left" vertical="top" wrapText="1"/>
    </xf>
    <xf numFmtId="0" fontId="43" fillId="2" borderId="24" xfId="0" applyFont="1" applyFill="1" applyBorder="1" applyAlignment="1">
      <alignment vertical="top" wrapText="1"/>
    </xf>
    <xf numFmtId="0" fontId="6" fillId="2" borderId="0" xfId="0" applyFont="1" applyFill="1" applyBorder="1" applyAlignment="1"/>
    <xf numFmtId="0" fontId="42" fillId="2" borderId="0" xfId="0" applyFont="1" applyFill="1"/>
    <xf numFmtId="0" fontId="3" fillId="2" borderId="0" xfId="0" applyFont="1" applyFill="1" applyBorder="1" applyAlignment="1">
      <alignment horizontal="center" vertical="top" wrapText="1"/>
    </xf>
    <xf numFmtId="0" fontId="1" fillId="2" borderId="0" xfId="0" applyFont="1" applyFill="1" applyBorder="1" applyAlignment="1">
      <alignment horizontal="center"/>
    </xf>
    <xf numFmtId="43" fontId="1" fillId="2" borderId="0" xfId="0" applyNumberFormat="1" applyFont="1" applyFill="1" applyBorder="1"/>
    <xf numFmtId="39" fontId="1" fillId="2" borderId="0" xfId="0" applyNumberFormat="1" applyFont="1" applyFill="1" applyBorder="1"/>
    <xf numFmtId="0" fontId="16" fillId="2" borderId="0" xfId="0" applyFont="1" applyFill="1" applyBorder="1" applyAlignment="1">
      <alignment horizontal="left" vertical="top"/>
    </xf>
    <xf numFmtId="0" fontId="1" fillId="2" borderId="24" xfId="0" applyFont="1" applyFill="1" applyBorder="1" applyAlignment="1">
      <alignment vertical="top" wrapText="1"/>
    </xf>
    <xf numFmtId="0" fontId="11" fillId="2" borderId="24" xfId="0" applyFont="1" applyFill="1" applyBorder="1" applyAlignment="1">
      <alignment horizontal="center" vertical="top" wrapText="1"/>
    </xf>
    <xf numFmtId="1" fontId="16" fillId="2" borderId="24" xfId="0" applyNumberFormat="1" applyFont="1" applyFill="1" applyBorder="1" applyAlignment="1">
      <alignment horizontal="center" vertical="top" wrapText="1"/>
    </xf>
    <xf numFmtId="0" fontId="1" fillId="2" borderId="0" xfId="0" applyFont="1" applyFill="1" applyBorder="1" applyAlignment="1">
      <alignment horizontal="right"/>
    </xf>
    <xf numFmtId="0" fontId="1" fillId="2" borderId="2" xfId="0" applyFont="1" applyFill="1" applyBorder="1" applyAlignment="1">
      <alignment horizontal="left"/>
    </xf>
    <xf numFmtId="165" fontId="26" fillId="2" borderId="0" xfId="1" applyNumberFormat="1" applyFont="1" applyFill="1" applyBorder="1"/>
    <xf numFmtId="0" fontId="1" fillId="2" borderId="0" xfId="0" applyFont="1" applyFill="1" applyBorder="1" applyAlignment="1"/>
    <xf numFmtId="0" fontId="6" fillId="2" borderId="5" xfId="0" applyFont="1" applyFill="1" applyBorder="1"/>
    <xf numFmtId="14" fontId="16" fillId="2" borderId="21" xfId="0" applyNumberFormat="1" applyFont="1" applyFill="1" applyBorder="1" applyAlignment="1">
      <alignment vertical="top"/>
    </xf>
    <xf numFmtId="0" fontId="1" fillId="2" borderId="5" xfId="0" applyFont="1" applyFill="1" applyBorder="1" applyAlignment="1">
      <alignment horizontal="center"/>
    </xf>
    <xf numFmtId="0" fontId="17" fillId="2" borderId="30" xfId="0" applyFont="1" applyFill="1" applyBorder="1" applyAlignment="1">
      <alignment horizontal="center" vertical="top" wrapText="1"/>
    </xf>
    <xf numFmtId="0" fontId="17" fillId="0" borderId="30" xfId="0" applyFont="1" applyFill="1" applyBorder="1" applyAlignment="1">
      <alignment horizontal="center" vertical="top" wrapText="1"/>
    </xf>
    <xf numFmtId="0" fontId="1" fillId="0" borderId="30" xfId="0" applyFont="1" applyFill="1" applyBorder="1" applyAlignment="1">
      <alignment vertical="top" wrapText="1"/>
    </xf>
    <xf numFmtId="14" fontId="16" fillId="2" borderId="30" xfId="0" applyNumberFormat="1" applyFont="1" applyFill="1" applyBorder="1" applyAlignment="1">
      <alignment horizontal="left" vertical="top" wrapText="1"/>
    </xf>
    <xf numFmtId="0" fontId="17" fillId="2" borderId="29" xfId="0" applyFont="1" applyFill="1" applyBorder="1" applyAlignment="1">
      <alignment horizontal="center" vertical="top" wrapText="1"/>
    </xf>
    <xf numFmtId="164" fontId="36" fillId="2" borderId="0" xfId="2" applyNumberFormat="1" applyFont="1" applyFill="1" applyBorder="1"/>
    <xf numFmtId="164" fontId="36" fillId="2" borderId="4" xfId="2" applyNumberFormat="1" applyFont="1" applyFill="1" applyBorder="1"/>
    <xf numFmtId="164" fontId="38" fillId="2" borderId="4" xfId="2" applyNumberFormat="1" applyFont="1" applyFill="1" applyBorder="1"/>
    <xf numFmtId="37" fontId="38" fillId="2" borderId="12" xfId="1" applyNumberFormat="1" applyFont="1" applyFill="1" applyBorder="1"/>
    <xf numFmtId="0" fontId="16" fillId="2" borderId="23" xfId="0" applyFont="1" applyFill="1" applyBorder="1" applyAlignment="1">
      <alignment horizontal="center" vertical="top" wrapText="1"/>
    </xf>
    <xf numFmtId="0" fontId="17" fillId="2" borderId="23" xfId="0" applyFont="1" applyFill="1" applyBorder="1" applyAlignment="1">
      <alignment horizontal="center" vertical="top" wrapText="1"/>
    </xf>
    <xf numFmtId="0" fontId="0" fillId="2" borderId="5" xfId="0" applyFill="1" applyBorder="1" applyAlignment="1">
      <alignment horizontal="left"/>
    </xf>
    <xf numFmtId="165" fontId="1" fillId="2" borderId="1" xfId="1" applyNumberFormat="1" applyFont="1" applyFill="1" applyBorder="1" applyAlignment="1">
      <alignment horizontal="left"/>
    </xf>
    <xf numFmtId="164" fontId="0" fillId="2" borderId="0" xfId="2" applyNumberFormat="1" applyFont="1" applyFill="1"/>
    <xf numFmtId="164" fontId="0" fillId="2" borderId="2" xfId="2" applyNumberFormat="1" applyFont="1" applyFill="1" applyBorder="1"/>
    <xf numFmtId="164" fontId="0" fillId="2" borderId="0" xfId="0" applyNumberFormat="1" applyFill="1"/>
    <xf numFmtId="0" fontId="7" fillId="2" borderId="0" xfId="0" applyFont="1" applyFill="1" applyAlignment="1">
      <alignment horizontal="center"/>
    </xf>
    <xf numFmtId="0" fontId="7" fillId="2" borderId="17" xfId="0" applyFont="1" applyFill="1" applyBorder="1"/>
    <xf numFmtId="0" fontId="7" fillId="2" borderId="20" xfId="0" applyFont="1" applyFill="1" applyBorder="1" applyAlignment="1">
      <alignment horizontal="center"/>
    </xf>
    <xf numFmtId="0" fontId="7" fillId="2" borderId="19" xfId="0" applyFont="1" applyFill="1" applyBorder="1" applyAlignment="1">
      <alignment horizontal="center"/>
    </xf>
    <xf numFmtId="164" fontId="0" fillId="2" borderId="0" xfId="2" applyNumberFormat="1" applyFont="1" applyFill="1" applyBorder="1"/>
    <xf numFmtId="164" fontId="0" fillId="2" borderId="19" xfId="2" applyNumberFormat="1" applyFont="1" applyFill="1" applyBorder="1"/>
    <xf numFmtId="0" fontId="16" fillId="2" borderId="17" xfId="0" applyFont="1" applyFill="1" applyBorder="1"/>
    <xf numFmtId="0" fontId="16" fillId="2" borderId="21" xfId="0" applyFont="1" applyFill="1" applyBorder="1"/>
    <xf numFmtId="0" fontId="5" fillId="2" borderId="25" xfId="0" applyFont="1" applyFill="1" applyBorder="1" applyAlignment="1">
      <alignment horizontal="center" vertical="top" wrapText="1"/>
    </xf>
    <xf numFmtId="0" fontId="17" fillId="0" borderId="25" xfId="0" applyFont="1" applyFill="1" applyBorder="1" applyAlignment="1">
      <alignment horizontal="center" vertical="top" wrapText="1"/>
    </xf>
    <xf numFmtId="0" fontId="43" fillId="0" borderId="0" xfId="0" applyFont="1" applyFill="1"/>
    <xf numFmtId="0" fontId="16" fillId="0" borderId="0" xfId="0" applyFont="1" applyFill="1"/>
    <xf numFmtId="0" fontId="16" fillId="0" borderId="24" xfId="0" applyFont="1" applyFill="1" applyBorder="1" applyAlignment="1">
      <alignment vertical="top" wrapText="1"/>
    </xf>
    <xf numFmtId="0" fontId="7" fillId="0" borderId="26" xfId="0" applyFont="1" applyFill="1" applyBorder="1" applyAlignment="1">
      <alignment horizontal="center" vertical="top" wrapText="1"/>
    </xf>
    <xf numFmtId="0" fontId="16" fillId="0" borderId="24" xfId="0" applyFont="1" applyFill="1" applyBorder="1" applyAlignment="1">
      <alignment wrapText="1"/>
    </xf>
    <xf numFmtId="14" fontId="16" fillId="0" borderId="24" xfId="0" applyNumberFormat="1" applyFont="1" applyFill="1" applyBorder="1" applyAlignment="1">
      <alignment vertical="top" wrapText="1"/>
    </xf>
    <xf numFmtId="0" fontId="1" fillId="0" borderId="0" xfId="0" applyFont="1" applyFill="1" applyBorder="1" applyAlignment="1">
      <alignment horizontal="center"/>
    </xf>
    <xf numFmtId="0" fontId="1" fillId="0" borderId="1" xfId="0" applyFont="1" applyFill="1" applyBorder="1"/>
    <xf numFmtId="165" fontId="1" fillId="0" borderId="1" xfId="1" quotePrefix="1" applyNumberFormat="1" applyFont="1" applyFill="1" applyBorder="1" applyAlignment="1">
      <alignment horizontal="right"/>
    </xf>
    <xf numFmtId="0" fontId="1" fillId="0" borderId="0" xfId="0" applyFont="1" applyFill="1" applyBorder="1"/>
    <xf numFmtId="0" fontId="42" fillId="0" borderId="0" xfId="0" applyFont="1" applyFill="1" applyBorder="1"/>
    <xf numFmtId="0" fontId="42" fillId="0" borderId="0" xfId="0" quotePrefix="1" applyFont="1" applyFill="1" applyBorder="1"/>
    <xf numFmtId="43" fontId="1" fillId="0" borderId="0" xfId="1" applyFont="1" applyFill="1" applyBorder="1"/>
    <xf numFmtId="43" fontId="1" fillId="0" borderId="0" xfId="0" applyNumberFormat="1" applyFont="1" applyFill="1" applyBorder="1"/>
    <xf numFmtId="0" fontId="1" fillId="0" borderId="0" xfId="0" applyFont="1" applyFill="1" applyBorder="1" applyAlignment="1">
      <alignment horizontal="right"/>
    </xf>
    <xf numFmtId="0" fontId="1" fillId="0" borderId="5" xfId="0" applyFont="1" applyFill="1" applyBorder="1" applyAlignment="1">
      <alignment horizontal="center"/>
    </xf>
    <xf numFmtId="0" fontId="1" fillId="0" borderId="1" xfId="0" quotePrefix="1" applyFont="1" applyFill="1" applyBorder="1"/>
    <xf numFmtId="0" fontId="11" fillId="0" borderId="1" xfId="0" applyFont="1" applyFill="1" applyBorder="1" applyAlignment="1"/>
    <xf numFmtId="0" fontId="11" fillId="0" borderId="1" xfId="0" quotePrefix="1" applyFont="1" applyFill="1" applyBorder="1" applyAlignment="1"/>
    <xf numFmtId="0" fontId="1" fillId="0" borderId="20" xfId="0" applyFont="1" applyFill="1" applyBorder="1"/>
    <xf numFmtId="39" fontId="1" fillId="0" borderId="0" xfId="0" applyNumberFormat="1" applyFont="1" applyFill="1" applyBorder="1"/>
    <xf numFmtId="166" fontId="1" fillId="0" borderId="0" xfId="0" applyNumberFormat="1" applyFont="1" applyFill="1" applyBorder="1"/>
    <xf numFmtId="165" fontId="1" fillId="0" borderId="1" xfId="1" applyNumberFormat="1" applyFont="1" applyFill="1" applyBorder="1"/>
    <xf numFmtId="0" fontId="0" fillId="0" borderId="15" xfId="0" applyFill="1" applyBorder="1"/>
    <xf numFmtId="0" fontId="7" fillId="0" borderId="0" xfId="0" applyFont="1" applyFill="1"/>
    <xf numFmtId="0" fontId="44" fillId="0" borderId="0" xfId="0" applyFont="1" applyFill="1"/>
    <xf numFmtId="0" fontId="1" fillId="0" borderId="15" xfId="0" applyFont="1" applyFill="1" applyBorder="1"/>
    <xf numFmtId="14" fontId="16" fillId="0" borderId="24" xfId="1" applyNumberFormat="1" applyFont="1" applyFill="1" applyBorder="1" applyAlignment="1">
      <alignment vertical="top" wrapText="1"/>
    </xf>
    <xf numFmtId="0" fontId="16" fillId="0" borderId="24" xfId="0" applyFont="1" applyFill="1" applyBorder="1" applyAlignment="1">
      <alignment vertical="top"/>
    </xf>
    <xf numFmtId="14" fontId="16" fillId="0" borderId="20" xfId="0" applyNumberFormat="1" applyFont="1" applyFill="1" applyBorder="1" applyAlignment="1">
      <alignment vertical="top"/>
    </xf>
    <xf numFmtId="0" fontId="16" fillId="0" borderId="26" xfId="0" applyFont="1" applyFill="1" applyBorder="1" applyAlignment="1">
      <alignment vertical="top" wrapText="1"/>
    </xf>
    <xf numFmtId="14" fontId="16" fillId="0" borderId="24" xfId="0" applyNumberFormat="1" applyFont="1" applyFill="1" applyBorder="1" applyAlignment="1">
      <alignment vertical="top"/>
    </xf>
    <xf numFmtId="166" fontId="1" fillId="0" borderId="0" xfId="0" quotePrefix="1" applyNumberFormat="1" applyFont="1" applyFill="1" applyBorder="1" applyAlignment="1">
      <alignment horizontal="right"/>
    </xf>
    <xf numFmtId="0" fontId="6" fillId="0" borderId="0" xfId="0" applyFont="1" applyFill="1" applyBorder="1" applyAlignment="1">
      <alignment horizontal="center"/>
    </xf>
    <xf numFmtId="0" fontId="48" fillId="2" borderId="24" xfId="0" applyFont="1" applyFill="1" applyBorder="1" applyAlignment="1">
      <alignment horizontal="left" vertical="top" wrapText="1"/>
    </xf>
    <xf numFmtId="43" fontId="6" fillId="0" borderId="0" xfId="1" applyFont="1" applyFill="1" applyBorder="1"/>
    <xf numFmtId="0" fontId="6" fillId="0" borderId="0" xfId="0" applyFont="1" applyFill="1" applyBorder="1"/>
    <xf numFmtId="43" fontId="6" fillId="0" borderId="0" xfId="0" applyNumberFormat="1" applyFont="1" applyFill="1" applyBorder="1"/>
    <xf numFmtId="0" fontId="6" fillId="0" borderId="20" xfId="0" applyFont="1" applyFill="1" applyBorder="1"/>
    <xf numFmtId="39" fontId="6" fillId="0" borderId="0" xfId="0" applyNumberFormat="1" applyFont="1" applyFill="1" applyBorder="1"/>
    <xf numFmtId="0" fontId="0" fillId="0" borderId="0" xfId="0" applyFill="1" applyBorder="1" applyAlignment="1">
      <alignment horizontal="center"/>
    </xf>
    <xf numFmtId="0" fontId="0" fillId="0" borderId="0" xfId="0" applyFill="1" applyBorder="1"/>
    <xf numFmtId="43" fontId="1" fillId="0" borderId="0" xfId="1" applyFill="1" applyBorder="1"/>
    <xf numFmtId="43" fontId="0" fillId="0" borderId="0" xfId="0" applyNumberFormat="1" applyFill="1" applyBorder="1"/>
    <xf numFmtId="0" fontId="0" fillId="0" borderId="20" xfId="0" applyFill="1" applyBorder="1"/>
    <xf numFmtId="39" fontId="0" fillId="0" borderId="0" xfId="0" applyNumberFormat="1" applyFill="1" applyBorder="1"/>
    <xf numFmtId="0" fontId="49" fillId="2" borderId="0" xfId="0" applyFont="1" applyFill="1"/>
    <xf numFmtId="0" fontId="50" fillId="2" borderId="0" xfId="0" applyFont="1" applyFill="1"/>
    <xf numFmtId="14" fontId="50" fillId="2" borderId="0" xfId="0" applyNumberFormat="1" applyFont="1" applyFill="1"/>
    <xf numFmtId="165" fontId="49" fillId="2" borderId="0" xfId="0" quotePrefix="1" applyNumberFormat="1" applyFont="1" applyFill="1" applyBorder="1" applyAlignment="1">
      <alignment horizontal="right"/>
    </xf>
    <xf numFmtId="0" fontId="49" fillId="2" borderId="2" xfId="0" applyFont="1" applyFill="1" applyBorder="1"/>
    <xf numFmtId="0" fontId="49" fillId="2" borderId="2" xfId="0" applyFont="1" applyFill="1" applyBorder="1" applyAlignment="1">
      <alignment horizontal="center"/>
    </xf>
    <xf numFmtId="0" fontId="49" fillId="2" borderId="0" xfId="0" applyFont="1" applyFill="1" applyAlignment="1">
      <alignment horizontal="left"/>
    </xf>
    <xf numFmtId="7" fontId="49" fillId="2" borderId="0" xfId="0" applyNumberFormat="1" applyFont="1" applyFill="1"/>
    <xf numFmtId="39" fontId="49" fillId="2" borderId="0" xfId="0" applyNumberFormat="1" applyFont="1" applyFill="1"/>
    <xf numFmtId="39" fontId="49" fillId="2" borderId="2" xfId="0" applyNumberFormat="1" applyFont="1" applyFill="1" applyBorder="1"/>
    <xf numFmtId="7" fontId="49" fillId="2" borderId="10" xfId="0" applyNumberFormat="1" applyFont="1" applyFill="1" applyBorder="1"/>
    <xf numFmtId="0" fontId="49" fillId="2" borderId="0" xfId="0" applyFont="1" applyFill="1" applyAlignment="1">
      <alignment horizontal="right"/>
    </xf>
    <xf numFmtId="39" fontId="49" fillId="2" borderId="0" xfId="0" applyNumberFormat="1" applyFont="1" applyFill="1" applyBorder="1"/>
    <xf numFmtId="14" fontId="16" fillId="2" borderId="0" xfId="0" applyNumberFormat="1" applyFont="1" applyFill="1" applyBorder="1" applyAlignment="1">
      <alignment horizontal="center" vertical="top" wrapText="1"/>
    </xf>
    <xf numFmtId="43" fontId="1" fillId="0" borderId="19" xfId="1" applyFill="1" applyBorder="1"/>
    <xf numFmtId="0" fontId="0" fillId="2" borderId="0" xfId="0" applyFill="1" applyAlignment="1">
      <alignment horizontal="center"/>
    </xf>
    <xf numFmtId="0" fontId="0" fillId="2" borderId="0" xfId="0" applyFill="1"/>
    <xf numFmtId="43" fontId="1" fillId="2" borderId="0" xfId="1" applyFill="1"/>
    <xf numFmtId="43" fontId="0" fillId="2" borderId="0" xfId="0" applyNumberFormat="1" applyFill="1"/>
    <xf numFmtId="0" fontId="0" fillId="2" borderId="20" xfId="0" applyFill="1" applyBorder="1"/>
    <xf numFmtId="0" fontId="0" fillId="2" borderId="0" xfId="0" applyFill="1" applyBorder="1" applyAlignment="1">
      <alignment horizontal="center"/>
    </xf>
    <xf numFmtId="0" fontId="0" fillId="2" borderId="0" xfId="0" applyFill="1" applyBorder="1"/>
    <xf numFmtId="43" fontId="1" fillId="2" borderId="0" xfId="1" applyFill="1" applyBorder="1"/>
    <xf numFmtId="39" fontId="0" fillId="2" borderId="0" xfId="0" applyNumberFormat="1" applyFill="1" applyBorder="1"/>
    <xf numFmtId="0" fontId="0" fillId="6" borderId="0" xfId="0" applyFill="1" applyAlignment="1">
      <alignment horizontal="center"/>
    </xf>
    <xf numFmtId="0" fontId="0" fillId="6" borderId="0" xfId="0" applyFill="1"/>
    <xf numFmtId="43" fontId="1" fillId="6" borderId="0" xfId="1" applyFill="1"/>
    <xf numFmtId="43" fontId="0" fillId="6" borderId="0" xfId="0" applyNumberFormat="1" applyFill="1"/>
    <xf numFmtId="0" fontId="0" fillId="6" borderId="20" xfId="0" applyFill="1" applyBorder="1"/>
    <xf numFmtId="0" fontId="0" fillId="6" borderId="0" xfId="0" applyFill="1" applyBorder="1" applyAlignment="1">
      <alignment horizontal="center"/>
    </xf>
    <xf numFmtId="0" fontId="0" fillId="6" borderId="0" xfId="0" applyFill="1" applyBorder="1"/>
    <xf numFmtId="43" fontId="1" fillId="6" borderId="0" xfId="1" applyFill="1" applyBorder="1"/>
    <xf numFmtId="43" fontId="1" fillId="6" borderId="19" xfId="1" applyFill="1" applyBorder="1"/>
    <xf numFmtId="43" fontId="0" fillId="6" borderId="0" xfId="0" applyNumberFormat="1" applyFill="1" applyBorder="1"/>
    <xf numFmtId="0" fontId="16" fillId="7" borderId="0" xfId="0" applyFont="1" applyFill="1"/>
    <xf numFmtId="39" fontId="0" fillId="6" borderId="0" xfId="0" applyNumberFormat="1" applyFill="1" applyBorder="1"/>
    <xf numFmtId="0" fontId="1" fillId="2" borderId="5" xfId="0" applyFont="1" applyFill="1" applyBorder="1" applyAlignment="1">
      <alignment horizontal="left"/>
    </xf>
    <xf numFmtId="0" fontId="1" fillId="2" borderId="5" xfId="0" applyFont="1" applyFill="1" applyBorder="1"/>
    <xf numFmtId="0" fontId="25" fillId="2" borderId="5" xfId="0" applyFont="1" applyFill="1" applyBorder="1" applyAlignment="1">
      <alignment horizontal="left"/>
    </xf>
    <xf numFmtId="0" fontId="11" fillId="2" borderId="5" xfId="0" applyFont="1" applyFill="1" applyBorder="1" applyAlignment="1">
      <alignment horizontal="center"/>
    </xf>
    <xf numFmtId="0" fontId="36" fillId="6" borderId="0" xfId="0" applyFont="1" applyFill="1" applyBorder="1" applyAlignment="1">
      <alignment horizontal="center"/>
    </xf>
    <xf numFmtId="0" fontId="36" fillId="6" borderId="0" xfId="0" applyFont="1" applyFill="1" applyBorder="1"/>
    <xf numFmtId="39" fontId="36" fillId="6" borderId="0" xfId="1" applyNumberFormat="1" applyFont="1" applyFill="1" applyBorder="1"/>
    <xf numFmtId="39" fontId="36" fillId="6" borderId="4" xfId="1" applyNumberFormat="1" applyFont="1" applyFill="1" applyBorder="1"/>
    <xf numFmtId="39" fontId="36" fillId="6" borderId="0" xfId="1" applyNumberFormat="1" applyFont="1" applyFill="1" applyBorder="1" applyAlignment="1">
      <alignment horizontal="center"/>
    </xf>
    <xf numFmtId="39" fontId="36" fillId="6" borderId="4" xfId="1" applyNumberFormat="1" applyFont="1" applyFill="1" applyBorder="1" applyAlignment="1">
      <alignment horizontal="center"/>
    </xf>
    <xf numFmtId="0" fontId="38" fillId="6" borderId="0" xfId="0" applyFont="1" applyFill="1" applyBorder="1" applyAlignment="1">
      <alignment horizontal="center"/>
    </xf>
    <xf numFmtId="0" fontId="38" fillId="6" borderId="0" xfId="0" applyFont="1" applyFill="1" applyBorder="1"/>
    <xf numFmtId="39" fontId="38" fillId="6" borderId="0" xfId="1" applyNumberFormat="1" applyFont="1" applyFill="1" applyBorder="1"/>
    <xf numFmtId="39" fontId="38" fillId="6" borderId="4" xfId="1" applyNumberFormat="1" applyFont="1" applyFill="1" applyBorder="1"/>
    <xf numFmtId="39" fontId="36" fillId="6" borderId="0" xfId="0" applyNumberFormat="1" applyFont="1" applyFill="1" applyBorder="1" applyAlignment="1">
      <alignment horizontal="center"/>
    </xf>
    <xf numFmtId="39" fontId="36" fillId="6" borderId="4" xfId="0" applyNumberFormat="1" applyFont="1" applyFill="1" applyBorder="1" applyAlignment="1">
      <alignment horizontal="center"/>
    </xf>
    <xf numFmtId="0" fontId="0" fillId="2" borderId="0" xfId="0" applyFill="1" applyBorder="1" applyAlignment="1">
      <alignment horizontal="center"/>
    </xf>
    <xf numFmtId="0" fontId="7" fillId="2" borderId="0" xfId="0" applyFont="1" applyFill="1" applyBorder="1" applyAlignment="1">
      <alignment horizontal="center"/>
    </xf>
    <xf numFmtId="0" fontId="7" fillId="2" borderId="8" xfId="0" applyFont="1" applyFill="1" applyBorder="1" applyAlignment="1">
      <alignment horizontal="center" wrapText="1"/>
    </xf>
    <xf numFmtId="166" fontId="16" fillId="0" borderId="24" xfId="0" applyNumberFormat="1" applyFont="1" applyFill="1" applyBorder="1" applyAlignment="1">
      <alignment horizontal="center"/>
    </xf>
    <xf numFmtId="0" fontId="16" fillId="2" borderId="24" xfId="0" applyFont="1" applyFill="1" applyBorder="1" applyAlignment="1">
      <alignment horizontal="center"/>
    </xf>
    <xf numFmtId="168" fontId="48" fillId="2" borderId="24" xfId="0" applyNumberFormat="1" applyFont="1" applyFill="1" applyBorder="1" applyAlignment="1">
      <alignment horizontal="center" vertical="top" wrapText="1"/>
    </xf>
    <xf numFmtId="167" fontId="16" fillId="2" borderId="24" xfId="0" applyNumberFormat="1" applyFont="1" applyFill="1" applyBorder="1" applyAlignment="1">
      <alignment horizontal="center"/>
    </xf>
    <xf numFmtId="14" fontId="16" fillId="2" borderId="30" xfId="0" applyNumberFormat="1" applyFont="1" applyFill="1" applyBorder="1" applyAlignment="1">
      <alignment horizontal="center" vertical="top" wrapText="1"/>
    </xf>
    <xf numFmtId="14" fontId="16" fillId="0" borderId="24" xfId="0" applyNumberFormat="1" applyFont="1" applyFill="1" applyBorder="1" applyAlignment="1">
      <alignment horizontal="center" vertical="top" wrapText="1"/>
    </xf>
    <xf numFmtId="0" fontId="16" fillId="2" borderId="0" xfId="0" quotePrefix="1" applyFont="1" applyFill="1" applyBorder="1" applyAlignment="1">
      <alignment horizontal="center" vertical="top" wrapText="1"/>
    </xf>
    <xf numFmtId="0" fontId="0" fillId="2" borderId="0" xfId="0" applyFill="1" applyBorder="1" applyAlignment="1">
      <alignment horizontal="center"/>
    </xf>
    <xf numFmtId="0" fontId="0" fillId="2" borderId="0" xfId="0" applyFill="1" applyBorder="1" applyAlignment="1">
      <alignment horizontal="center"/>
    </xf>
    <xf numFmtId="0" fontId="16" fillId="2" borderId="0" xfId="0" applyFont="1" applyFill="1" applyBorder="1" applyAlignment="1">
      <alignment horizontal="center"/>
    </xf>
    <xf numFmtId="0" fontId="17" fillId="2" borderId="0" xfId="0" applyFont="1" applyFill="1" applyAlignment="1">
      <alignment horizontal="center"/>
    </xf>
    <xf numFmtId="0" fontId="16" fillId="2" borderId="0" xfId="0" applyFont="1" applyFill="1" applyAlignment="1">
      <alignment horizontal="center"/>
    </xf>
    <xf numFmtId="0" fontId="3" fillId="2" borderId="30" xfId="0" applyFont="1" applyFill="1" applyBorder="1" applyAlignment="1">
      <alignment horizontal="center" vertical="top" wrapText="1"/>
    </xf>
    <xf numFmtId="0" fontId="17" fillId="2" borderId="30" xfId="0" applyFont="1" applyFill="1" applyBorder="1" applyAlignment="1">
      <alignment horizontal="center" vertical="top" wrapText="1"/>
    </xf>
    <xf numFmtId="0" fontId="17" fillId="2" borderId="25" xfId="0" applyFont="1" applyFill="1" applyBorder="1" applyAlignment="1">
      <alignment horizontal="center" vertical="top" wrapText="1"/>
    </xf>
    <xf numFmtId="0" fontId="3" fillId="2" borderId="25" xfId="0" applyFont="1" applyFill="1" applyBorder="1" applyAlignment="1">
      <alignment horizontal="center" vertical="top" wrapText="1"/>
    </xf>
    <xf numFmtId="0" fontId="16" fillId="2" borderId="30" xfId="0" applyFont="1" applyFill="1" applyBorder="1" applyAlignment="1">
      <alignment horizontal="center" vertical="top" wrapText="1"/>
    </xf>
    <xf numFmtId="0" fontId="16" fillId="2" borderId="25" xfId="0" applyFont="1" applyFill="1" applyBorder="1" applyAlignment="1">
      <alignment horizontal="center" vertical="top" wrapText="1"/>
    </xf>
    <xf numFmtId="0" fontId="16" fillId="2" borderId="30" xfId="0" applyFont="1" applyFill="1" applyBorder="1" applyAlignment="1">
      <alignment vertical="top" wrapText="1"/>
    </xf>
    <xf numFmtId="0" fontId="16" fillId="2" borderId="25" xfId="0" applyFont="1" applyFill="1" applyBorder="1" applyAlignment="1">
      <alignment vertical="top" wrapText="1"/>
    </xf>
    <xf numFmtId="0" fontId="16" fillId="2" borderId="0" xfId="0" applyFont="1" applyFill="1" applyBorder="1" applyAlignment="1">
      <alignment horizontal="left" vertical="top" wrapText="1"/>
    </xf>
    <xf numFmtId="0" fontId="17" fillId="0" borderId="25" xfId="0" applyFont="1" applyFill="1" applyBorder="1" applyAlignment="1">
      <alignment horizontal="center" vertical="top" wrapText="1"/>
    </xf>
    <xf numFmtId="0" fontId="16" fillId="2" borderId="0" xfId="0" applyFont="1" applyFill="1" applyAlignment="1"/>
    <xf numFmtId="0" fontId="1" fillId="2" borderId="28" xfId="0" applyFont="1" applyFill="1" applyBorder="1" applyAlignment="1">
      <alignment horizontal="center" vertical="top" wrapText="1"/>
    </xf>
    <xf numFmtId="0" fontId="1" fillId="2" borderId="26" xfId="0" applyFont="1" applyFill="1" applyBorder="1" applyAlignment="1">
      <alignment horizontal="left" vertical="top" wrapText="1"/>
    </xf>
    <xf numFmtId="14" fontId="16" fillId="2" borderId="24" xfId="0" applyNumberFormat="1" applyFont="1" applyFill="1" applyBorder="1" applyAlignment="1">
      <alignment horizontal="center"/>
    </xf>
    <xf numFmtId="0" fontId="0" fillId="2" borderId="0" xfId="0" applyFill="1" applyBorder="1" applyAlignment="1">
      <alignment horizontal="right"/>
    </xf>
    <xf numFmtId="0" fontId="7" fillId="2" borderId="0" xfId="0" applyFont="1" applyFill="1" applyBorder="1" applyAlignment="1">
      <alignment horizontal="center"/>
    </xf>
    <xf numFmtId="0" fontId="0" fillId="2" borderId="0" xfId="0" applyFill="1" applyBorder="1" applyAlignment="1">
      <alignment horizontal="center"/>
    </xf>
    <xf numFmtId="0" fontId="3" fillId="6" borderId="30" xfId="0" applyFont="1" applyFill="1" applyBorder="1" applyAlignment="1">
      <alignment horizontal="center" vertical="top" wrapText="1"/>
    </xf>
    <xf numFmtId="0" fontId="16" fillId="6" borderId="25" xfId="0" applyFont="1" applyFill="1" applyBorder="1" applyAlignment="1">
      <alignment horizontal="center" vertical="top" wrapText="1"/>
    </xf>
    <xf numFmtId="0" fontId="17" fillId="6" borderId="24" xfId="0" applyFont="1" applyFill="1" applyBorder="1" applyAlignment="1">
      <alignment horizontal="center" vertical="top" wrapText="1"/>
    </xf>
    <xf numFmtId="0" fontId="52" fillId="2" borderId="5" xfId="0" applyFont="1" applyFill="1" applyBorder="1" applyAlignment="1">
      <alignment horizontal="left"/>
    </xf>
    <xf numFmtId="0" fontId="52" fillId="2" borderId="5" xfId="0" applyFont="1" applyFill="1" applyBorder="1" applyAlignment="1">
      <alignment horizontal="center"/>
    </xf>
    <xf numFmtId="0" fontId="17" fillId="6" borderId="0" xfId="0" applyFont="1" applyFill="1" applyAlignment="1">
      <alignment horizontal="left" vertical="center"/>
    </xf>
    <xf numFmtId="0" fontId="51" fillId="6" borderId="0" xfId="0" applyFont="1" applyFill="1" applyAlignment="1">
      <alignment horizontal="center" vertical="center"/>
    </xf>
    <xf numFmtId="0" fontId="0" fillId="8" borderId="0" xfId="0" applyFill="1" applyBorder="1" applyAlignment="1">
      <alignment horizontal="center"/>
    </xf>
    <xf numFmtId="0" fontId="0" fillId="8" borderId="0" xfId="0" applyFill="1" applyBorder="1"/>
    <xf numFmtId="43" fontId="1" fillId="8" borderId="0" xfId="1" applyFill="1" applyBorder="1"/>
    <xf numFmtId="43" fontId="0" fillId="8" borderId="0" xfId="0" applyNumberFormat="1" applyFill="1" applyBorder="1"/>
    <xf numFmtId="0" fontId="0" fillId="2" borderId="14" xfId="0" applyFill="1" applyBorder="1" applyAlignment="1">
      <alignment horizontal="center"/>
    </xf>
    <xf numFmtId="0" fontId="0" fillId="2" borderId="1" xfId="0" applyFill="1" applyBorder="1" applyAlignment="1">
      <alignment horizontal="center"/>
    </xf>
    <xf numFmtId="39" fontId="6" fillId="2" borderId="1" xfId="1" applyNumberFormat="1" applyFont="1" applyFill="1" applyBorder="1"/>
    <xf numFmtId="39" fontId="6" fillId="2" borderId="15" xfId="1" applyNumberFormat="1" applyFont="1" applyFill="1" applyBorder="1"/>
    <xf numFmtId="43" fontId="0" fillId="2" borderId="4" xfId="1" applyFont="1" applyFill="1" applyBorder="1"/>
    <xf numFmtId="0" fontId="0" fillId="8" borderId="0" xfId="0" applyFill="1" applyAlignment="1">
      <alignment horizontal="center"/>
    </xf>
    <xf numFmtId="0" fontId="0" fillId="8" borderId="0" xfId="0" applyFill="1"/>
    <xf numFmtId="43" fontId="1" fillId="8" borderId="0" xfId="1" applyFill="1"/>
    <xf numFmtId="43" fontId="0" fillId="8" borderId="0" xfId="0" applyNumberFormat="1" applyFill="1"/>
    <xf numFmtId="0" fontId="0" fillId="8" borderId="20" xfId="0" applyFill="1" applyBorder="1"/>
    <xf numFmtId="43" fontId="1" fillId="8" borderId="19" xfId="1" applyFill="1" applyBorder="1"/>
    <xf numFmtId="39" fontId="0" fillId="8" borderId="0" xfId="0" applyNumberFormat="1" applyFill="1" applyBorder="1"/>
    <xf numFmtId="166" fontId="16" fillId="2" borderId="0" xfId="0" applyNumberFormat="1" applyFont="1" applyFill="1" applyBorder="1" applyAlignment="1">
      <alignment horizontal="left" vertical="top" wrapText="1"/>
    </xf>
    <xf numFmtId="166" fontId="0" fillId="0" borderId="0" xfId="0" applyNumberFormat="1" applyAlignment="1">
      <alignment vertical="top" wrapText="1"/>
    </xf>
    <xf numFmtId="0" fontId="3" fillId="2" borderId="0" xfId="0" applyFont="1" applyFill="1" applyBorder="1" applyAlignment="1">
      <alignment horizontal="center" vertical="top" wrapText="1"/>
    </xf>
    <xf numFmtId="0" fontId="3" fillId="2" borderId="0" xfId="0" applyFont="1" applyFill="1" applyBorder="1" applyAlignment="1">
      <alignment horizontal="center"/>
    </xf>
    <xf numFmtId="0" fontId="16" fillId="2" borderId="0" xfId="0" applyFont="1" applyFill="1" applyBorder="1" applyAlignment="1">
      <alignment horizontal="center"/>
    </xf>
    <xf numFmtId="0" fontId="17" fillId="2" borderId="0" xfId="0" applyFont="1" applyFill="1" applyBorder="1" applyAlignment="1">
      <alignment horizontal="center"/>
    </xf>
    <xf numFmtId="0" fontId="3" fillId="2" borderId="27" xfId="0" applyFont="1" applyFill="1" applyBorder="1" applyAlignment="1">
      <alignment horizontal="center" vertical="top" wrapText="1"/>
    </xf>
    <xf numFmtId="0" fontId="16" fillId="0" borderId="27" xfId="0" applyFont="1" applyBorder="1" applyAlignment="1">
      <alignment horizontal="center" vertical="top" wrapText="1"/>
    </xf>
    <xf numFmtId="0" fontId="3" fillId="2" borderId="24" xfId="0" applyFont="1" applyFill="1" applyBorder="1" applyAlignment="1">
      <alignment horizontal="center" vertical="top" wrapText="1"/>
    </xf>
    <xf numFmtId="0" fontId="4" fillId="0" borderId="24" xfId="0" applyFont="1" applyBorder="1" applyAlignment="1">
      <alignment horizontal="center" vertical="top" wrapText="1"/>
    </xf>
    <xf numFmtId="0" fontId="3" fillId="2" borderId="29" xfId="0" applyFont="1" applyFill="1" applyBorder="1" applyAlignment="1">
      <alignment horizontal="center" vertical="top" wrapText="1"/>
    </xf>
    <xf numFmtId="0" fontId="3" fillId="2" borderId="0" xfId="0" applyFont="1" applyFill="1" applyAlignment="1">
      <alignment horizontal="center"/>
    </xf>
    <xf numFmtId="0" fontId="17" fillId="2" borderId="0" xfId="0" applyFont="1" applyFill="1" applyAlignment="1">
      <alignment horizontal="center"/>
    </xf>
    <xf numFmtId="0" fontId="16" fillId="2" borderId="29" xfId="0" applyFont="1" applyFill="1" applyBorder="1" applyAlignment="1">
      <alignment horizontal="center" vertical="top" wrapText="1"/>
    </xf>
    <xf numFmtId="0" fontId="16" fillId="2" borderId="31" xfId="0" applyFont="1" applyFill="1" applyBorder="1" applyAlignment="1">
      <alignment horizontal="center" vertical="top" wrapText="1"/>
    </xf>
    <xf numFmtId="0" fontId="16" fillId="2" borderId="27" xfId="0" applyFont="1" applyFill="1" applyBorder="1" applyAlignment="1">
      <alignment horizontal="center" vertical="top" wrapText="1"/>
    </xf>
    <xf numFmtId="0" fontId="3" fillId="2" borderId="30" xfId="0" applyFont="1" applyFill="1" applyBorder="1" applyAlignment="1">
      <alignment horizontal="center" vertical="top" wrapText="1"/>
    </xf>
    <xf numFmtId="0" fontId="1" fillId="2" borderId="28" xfId="0" applyFont="1" applyFill="1" applyBorder="1" applyAlignment="1">
      <alignment horizontal="center" vertical="top" wrapText="1"/>
    </xf>
    <xf numFmtId="0" fontId="3" fillId="2" borderId="26" xfId="0" applyFont="1" applyFill="1" applyBorder="1" applyAlignment="1">
      <alignment horizontal="center" vertical="top" wrapText="1"/>
    </xf>
    <xf numFmtId="0" fontId="17" fillId="2" borderId="30" xfId="0" applyFont="1" applyFill="1" applyBorder="1" applyAlignment="1">
      <alignment horizontal="center" vertical="top" wrapText="1"/>
    </xf>
    <xf numFmtId="0" fontId="17" fillId="2" borderId="25" xfId="0" applyFont="1" applyFill="1" applyBorder="1" applyAlignment="1">
      <alignment horizontal="center" vertical="top" wrapText="1"/>
    </xf>
    <xf numFmtId="0" fontId="4" fillId="2" borderId="28" xfId="0" applyFont="1" applyFill="1" applyBorder="1" applyAlignment="1">
      <alignment horizontal="center" vertical="top" wrapText="1"/>
    </xf>
    <xf numFmtId="0" fontId="17" fillId="2" borderId="30" xfId="0" applyFont="1" applyFill="1" applyBorder="1" applyAlignment="1">
      <alignment vertical="top" wrapText="1"/>
    </xf>
    <xf numFmtId="0" fontId="17" fillId="2" borderId="25" xfId="0" applyFont="1" applyFill="1" applyBorder="1" applyAlignment="1">
      <alignment vertical="top" wrapText="1"/>
    </xf>
    <xf numFmtId="0" fontId="3" fillId="2" borderId="28" xfId="0" applyFont="1" applyFill="1" applyBorder="1" applyAlignment="1">
      <alignment horizontal="center" vertical="top" wrapText="1"/>
    </xf>
    <xf numFmtId="0" fontId="3" fillId="2" borderId="17" xfId="0" applyFont="1" applyFill="1" applyBorder="1" applyAlignment="1">
      <alignment horizontal="center" vertical="top" wrapText="1"/>
    </xf>
    <xf numFmtId="0" fontId="3" fillId="2" borderId="20" xfId="0" applyFont="1" applyFill="1" applyBorder="1" applyAlignment="1">
      <alignment horizontal="center" vertical="top" wrapText="1"/>
    </xf>
    <xf numFmtId="0" fontId="27" fillId="2" borderId="7" xfId="0" applyFont="1" applyFill="1" applyBorder="1" applyAlignment="1">
      <alignment horizontal="center"/>
    </xf>
    <xf numFmtId="0" fontId="27" fillId="2" borderId="8" xfId="0" applyFont="1" applyFill="1" applyBorder="1" applyAlignment="1">
      <alignment horizontal="center"/>
    </xf>
    <xf numFmtId="0" fontId="27" fillId="2" borderId="5" xfId="0" applyFont="1" applyFill="1" applyBorder="1" applyAlignment="1">
      <alignment horizontal="center"/>
    </xf>
    <xf numFmtId="0" fontId="27" fillId="2" borderId="0" xfId="0" applyFont="1" applyFill="1" applyBorder="1" applyAlignment="1">
      <alignment horizontal="center"/>
    </xf>
    <xf numFmtId="0" fontId="29" fillId="2" borderId="0" xfId="0" applyFont="1" applyFill="1" applyBorder="1" applyAlignment="1">
      <alignment horizontal="left"/>
    </xf>
    <xf numFmtId="0" fontId="28" fillId="2" borderId="5" xfId="0" applyFont="1" applyFill="1" applyBorder="1" applyAlignment="1">
      <alignment horizontal="left"/>
    </xf>
    <xf numFmtId="0" fontId="28" fillId="2" borderId="0" xfId="0" applyFont="1" applyFill="1" applyBorder="1" applyAlignment="1">
      <alignment horizontal="left"/>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5" xfId="0" applyFont="1" applyFill="1" applyBorder="1" applyAlignment="1">
      <alignment horizontal="center"/>
    </xf>
    <xf numFmtId="0" fontId="2" fillId="2" borderId="0" xfId="0" applyFont="1" applyFill="1" applyBorder="1" applyAlignment="1">
      <alignment horizontal="center"/>
    </xf>
    <xf numFmtId="0" fontId="7" fillId="2" borderId="0" xfId="0" applyFont="1" applyFill="1" applyBorder="1" applyAlignment="1">
      <alignment horizontal="left"/>
    </xf>
    <xf numFmtId="0" fontId="6" fillId="2" borderId="5" xfId="0" applyFont="1" applyFill="1" applyBorder="1" applyAlignment="1">
      <alignment horizontal="left"/>
    </xf>
    <xf numFmtId="0" fontId="6" fillId="2" borderId="0" xfId="0" applyFont="1" applyFill="1" applyBorder="1" applyAlignment="1">
      <alignment horizontal="left"/>
    </xf>
    <xf numFmtId="0" fontId="12" fillId="2" borderId="20" xfId="0" applyFont="1" applyFill="1" applyBorder="1" applyAlignment="1">
      <alignment horizontal="center"/>
    </xf>
    <xf numFmtId="0" fontId="12" fillId="2" borderId="0" xfId="0" applyFont="1" applyFill="1" applyBorder="1" applyAlignment="1">
      <alignment horizontal="center"/>
    </xf>
    <xf numFmtId="166" fontId="6" fillId="2" borderId="2" xfId="0" quotePrefix="1" applyNumberFormat="1" applyFont="1" applyFill="1" applyBorder="1" applyAlignment="1">
      <alignment horizontal="right"/>
    </xf>
    <xf numFmtId="0" fontId="0" fillId="0" borderId="2" xfId="0" applyBorder="1" applyAlignment="1"/>
    <xf numFmtId="0" fontId="0" fillId="2" borderId="17" xfId="0" applyFill="1" applyBorder="1" applyAlignment="1">
      <alignment horizontal="center"/>
    </xf>
    <xf numFmtId="0" fontId="0" fillId="2" borderId="23" xfId="0" applyFill="1" applyBorder="1" applyAlignment="1">
      <alignment horizontal="center"/>
    </xf>
    <xf numFmtId="0" fontId="0" fillId="2" borderId="18" xfId="0" applyFill="1" applyBorder="1" applyAlignment="1">
      <alignment horizontal="center"/>
    </xf>
    <xf numFmtId="0" fontId="30" fillId="2" borderId="1" xfId="0" applyFont="1" applyFill="1" applyBorder="1" applyAlignment="1">
      <alignment horizontal="right"/>
    </xf>
    <xf numFmtId="0" fontId="29" fillId="2" borderId="0" xfId="0" applyFont="1" applyFill="1" applyBorder="1" applyAlignment="1">
      <alignment horizontal="center"/>
    </xf>
    <xf numFmtId="0" fontId="0" fillId="2" borderId="0" xfId="0" applyFill="1" applyBorder="1" applyAlignment="1">
      <alignment horizontal="right"/>
    </xf>
    <xf numFmtId="0" fontId="7" fillId="2" borderId="0" xfId="0" applyFont="1" applyFill="1" applyBorder="1" applyAlignment="1">
      <alignment horizontal="center"/>
    </xf>
    <xf numFmtId="0" fontId="11" fillId="2" borderId="0" xfId="0" applyFont="1" applyFill="1" applyBorder="1" applyAlignment="1">
      <alignment horizontal="right"/>
    </xf>
    <xf numFmtId="0" fontId="0" fillId="2" borderId="0" xfId="0" applyFill="1" applyBorder="1" applyAlignment="1">
      <alignment horizontal="center"/>
    </xf>
    <xf numFmtId="0" fontId="26" fillId="2" borderId="1" xfId="0" applyFont="1" applyFill="1" applyBorder="1" applyAlignment="1">
      <alignment horizontal="center" wrapText="1"/>
    </xf>
    <xf numFmtId="0" fontId="11" fillId="2" borderId="0" xfId="0" applyFont="1" applyFill="1" applyBorder="1" applyAlignment="1">
      <alignment horizontal="left" wrapText="1"/>
    </xf>
    <xf numFmtId="0" fontId="31" fillId="2" borderId="5" xfId="0" applyFont="1" applyFill="1" applyBorder="1" applyAlignment="1">
      <alignment horizontal="center"/>
    </xf>
    <xf numFmtId="0" fontId="31" fillId="2" borderId="0" xfId="0" applyFont="1" applyFill="1" applyBorder="1" applyAlignment="1">
      <alignment horizontal="center"/>
    </xf>
    <xf numFmtId="0" fontId="49" fillId="2" borderId="0" xfId="0" applyFont="1" applyFill="1" applyAlignment="1">
      <alignment horizontal="left" wrapText="1"/>
    </xf>
    <xf numFmtId="0" fontId="49" fillId="2" borderId="2" xfId="0" applyFont="1" applyFill="1" applyBorder="1" applyAlignment="1">
      <alignment horizontal="center"/>
    </xf>
    <xf numFmtId="0" fontId="21" fillId="5" borderId="0" xfId="0" applyFont="1" applyFill="1" applyAlignment="1">
      <alignment horizontal="center"/>
    </xf>
    <xf numFmtId="0" fontId="2" fillId="0" borderId="0" xfId="0" applyFont="1" applyAlignment="1">
      <alignment horizontal="left" vertical="top" wrapText="1"/>
    </xf>
    <xf numFmtId="0" fontId="6" fillId="2" borderId="0" xfId="0" applyFont="1" applyFill="1" applyAlignment="1">
      <alignment horizontal="left"/>
    </xf>
    <xf numFmtId="0" fontId="7" fillId="0" borderId="0" xfId="0" applyFont="1" applyAlignment="1">
      <alignment horizontal="center"/>
    </xf>
    <xf numFmtId="0" fontId="17" fillId="2" borderId="29" xfId="0" applyFont="1" applyFill="1" applyBorder="1" applyAlignment="1">
      <alignment horizontal="center" vertical="top" wrapText="1"/>
    </xf>
    <xf numFmtId="0" fontId="17" fillId="2" borderId="27" xfId="0" applyFont="1" applyFill="1" applyBorder="1" applyAlignment="1">
      <alignment horizontal="center" vertical="top" wrapText="1"/>
    </xf>
    <xf numFmtId="165" fontId="16" fillId="2" borderId="23" xfId="0" quotePrefix="1" applyNumberFormat="1" applyFont="1" applyFill="1" applyBorder="1" applyAlignment="1">
      <alignment horizontal="left" vertical="top" wrapText="1"/>
    </xf>
    <xf numFmtId="165" fontId="16" fillId="2" borderId="23" xfId="0" applyNumberFormat="1" applyFont="1" applyFill="1" applyBorder="1" applyAlignment="1">
      <alignment horizontal="left" vertical="top" wrapText="1"/>
    </xf>
    <xf numFmtId="0" fontId="5" fillId="0" borderId="28" xfId="0" applyFont="1" applyBorder="1" applyAlignment="1">
      <alignment horizontal="center" vertical="top"/>
    </xf>
    <xf numFmtId="0" fontId="5" fillId="0" borderId="28" xfId="0" applyFont="1" applyBorder="1" applyAlignment="1">
      <alignment horizontal="center" vertical="top" wrapText="1"/>
    </xf>
    <xf numFmtId="0" fontId="16" fillId="2" borderId="0" xfId="0" applyFont="1" applyFill="1" applyAlignment="1">
      <alignment horizontal="center"/>
    </xf>
    <xf numFmtId="0" fontId="4" fillId="0" borderId="28" xfId="0" applyFont="1" applyBorder="1" applyAlignment="1">
      <alignment horizontal="center" vertical="top" wrapText="1"/>
    </xf>
    <xf numFmtId="0" fontId="3" fillId="2" borderId="25" xfId="0" applyFont="1" applyFill="1" applyBorder="1" applyAlignment="1">
      <alignment horizontal="center" vertical="top" wrapText="1"/>
    </xf>
    <xf numFmtId="0" fontId="16" fillId="2" borderId="30" xfId="0" applyFont="1" applyFill="1" applyBorder="1" applyAlignment="1">
      <alignment horizontal="center" vertical="top" wrapText="1"/>
    </xf>
    <xf numFmtId="0" fontId="16" fillId="2" borderId="25" xfId="0" applyFont="1" applyFill="1" applyBorder="1" applyAlignment="1">
      <alignment horizontal="center" vertical="top" wrapText="1"/>
    </xf>
    <xf numFmtId="0" fontId="16" fillId="2" borderId="30" xfId="0" applyFont="1" applyFill="1" applyBorder="1" applyAlignment="1">
      <alignment wrapText="1"/>
    </xf>
    <xf numFmtId="0" fontId="16" fillId="2" borderId="25" xfId="0" applyFont="1" applyFill="1" applyBorder="1" applyAlignment="1">
      <alignment wrapText="1"/>
    </xf>
    <xf numFmtId="0" fontId="3" fillId="2" borderId="18" xfId="0" applyFont="1" applyFill="1" applyBorder="1" applyAlignment="1">
      <alignment horizontal="center" vertical="top" wrapText="1"/>
    </xf>
    <xf numFmtId="0" fontId="3" fillId="2" borderId="22" xfId="0" applyFont="1" applyFill="1" applyBorder="1" applyAlignment="1">
      <alignment horizontal="center" vertical="top" wrapText="1"/>
    </xf>
    <xf numFmtId="14" fontId="16" fillId="2" borderId="30" xfId="0" applyNumberFormat="1" applyFont="1" applyFill="1" applyBorder="1" applyAlignment="1">
      <alignment horizontal="left" vertical="top" wrapText="1"/>
    </xf>
    <xf numFmtId="14" fontId="16" fillId="2" borderId="25" xfId="0" applyNumberFormat="1" applyFont="1" applyFill="1" applyBorder="1" applyAlignment="1">
      <alignment horizontal="left" vertical="top" wrapText="1"/>
    </xf>
    <xf numFmtId="0" fontId="16" fillId="2" borderId="30" xfId="0" applyFont="1" applyFill="1" applyBorder="1" applyAlignment="1">
      <alignment vertical="top" wrapText="1"/>
    </xf>
    <xf numFmtId="0" fontId="16" fillId="2" borderId="25" xfId="0" applyFont="1" applyFill="1" applyBorder="1" applyAlignment="1">
      <alignment vertical="top" wrapText="1"/>
    </xf>
    <xf numFmtId="0" fontId="3" fillId="2" borderId="30" xfId="0" applyFont="1" applyFill="1" applyBorder="1" applyAlignment="1">
      <alignment vertical="top" wrapText="1"/>
    </xf>
    <xf numFmtId="0" fontId="3" fillId="2" borderId="25" xfId="0" applyFont="1" applyFill="1" applyBorder="1" applyAlignment="1">
      <alignment vertical="top" wrapText="1"/>
    </xf>
    <xf numFmtId="0" fontId="4" fillId="2" borderId="25" xfId="0" applyFont="1" applyFill="1" applyBorder="1" applyAlignment="1">
      <alignment horizontal="center" vertical="top" wrapText="1"/>
    </xf>
    <xf numFmtId="0" fontId="18" fillId="2" borderId="25" xfId="0" applyFont="1" applyFill="1" applyBorder="1" applyAlignment="1">
      <alignment horizontal="center" vertical="top" wrapText="1"/>
    </xf>
    <xf numFmtId="0" fontId="3" fillId="2" borderId="32" xfId="0" applyFont="1" applyFill="1" applyBorder="1" applyAlignment="1">
      <alignment horizontal="center" vertical="top" wrapText="1"/>
    </xf>
    <xf numFmtId="0" fontId="3" fillId="2" borderId="33" xfId="0" applyFont="1" applyFill="1" applyBorder="1" applyAlignment="1">
      <alignment horizontal="center" vertical="top" wrapText="1"/>
    </xf>
    <xf numFmtId="0" fontId="5" fillId="2" borderId="25" xfId="0" applyFont="1" applyFill="1" applyBorder="1" applyAlignment="1">
      <alignment horizontal="center" vertical="top" wrapText="1"/>
    </xf>
    <xf numFmtId="0" fontId="16" fillId="2" borderId="0" xfId="0" applyFont="1" applyFill="1" applyBorder="1" applyAlignment="1">
      <alignment horizontal="left" vertical="top" wrapText="1"/>
    </xf>
    <xf numFmtId="0" fontId="5" fillId="2" borderId="25" xfId="0" applyFont="1" applyFill="1" applyBorder="1" applyAlignment="1">
      <alignment horizontal="center" vertical="top"/>
    </xf>
    <xf numFmtId="166" fontId="16" fillId="2" borderId="0" xfId="0" quotePrefix="1" applyNumberFormat="1" applyFont="1" applyFill="1" applyBorder="1" applyAlignment="1">
      <alignment horizontal="left" vertical="top" wrapText="1"/>
    </xf>
    <xf numFmtId="0" fontId="1" fillId="0" borderId="30" xfId="0" applyFont="1" applyFill="1" applyBorder="1" applyAlignment="1">
      <alignment vertical="top" wrapText="1"/>
    </xf>
    <xf numFmtId="0" fontId="1" fillId="0" borderId="25" xfId="0" applyFont="1" applyFill="1" applyBorder="1" applyAlignment="1">
      <alignment vertical="top" wrapText="1"/>
    </xf>
    <xf numFmtId="0" fontId="17" fillId="0" borderId="30" xfId="0" applyFont="1" applyFill="1" applyBorder="1" applyAlignment="1">
      <alignment horizontal="center" vertical="top" wrapText="1"/>
    </xf>
    <xf numFmtId="0" fontId="17" fillId="0" borderId="25" xfId="0" applyFont="1" applyFill="1" applyBorder="1" applyAlignment="1">
      <alignment horizontal="center" vertical="top" wrapText="1"/>
    </xf>
    <xf numFmtId="166" fontId="1" fillId="0" borderId="1" xfId="0" applyNumberFormat="1" applyFont="1" applyFill="1" applyBorder="1" applyAlignment="1">
      <alignment horizontal="left"/>
    </xf>
  </cellXfs>
  <cellStyles count="8">
    <cellStyle name="Comma" xfId="1" builtinId="3"/>
    <cellStyle name="Currency" xfId="2" builtinId="4"/>
    <cellStyle name="Normal" xfId="0" builtinId="0"/>
    <cellStyle name="Normal_Sheet1" xfId="3"/>
    <cellStyle name="PSChar" xfId="4"/>
    <cellStyle name="PSDec" xfId="5"/>
    <cellStyle name="PSHeading" xfId="6"/>
    <cellStyle name="PSInt" xfId="7"/>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8</xdr:col>
      <xdr:colOff>22860</xdr:colOff>
      <xdr:row>34</xdr:row>
      <xdr:rowOff>129540</xdr:rowOff>
    </xdr:from>
    <xdr:to>
      <xdr:col>10</xdr:col>
      <xdr:colOff>236220</xdr:colOff>
      <xdr:row>36</xdr:row>
      <xdr:rowOff>0</xdr:rowOff>
    </xdr:to>
    <xdr:sp macro="" textlink="">
      <xdr:nvSpPr>
        <xdr:cNvPr id="4132" name="Line 1"/>
        <xdr:cNvSpPr>
          <a:spLocks noChangeShapeType="1"/>
        </xdr:cNvSpPr>
      </xdr:nvSpPr>
      <xdr:spPr bwMode="auto">
        <a:xfrm flipV="1">
          <a:off x="3474720" y="5829300"/>
          <a:ext cx="1097280" cy="205740"/>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76200</xdr:colOff>
      <xdr:row>44</xdr:row>
      <xdr:rowOff>30480</xdr:rowOff>
    </xdr:from>
    <xdr:to>
      <xdr:col>31</xdr:col>
      <xdr:colOff>403860</xdr:colOff>
      <xdr:row>45</xdr:row>
      <xdr:rowOff>91440</xdr:rowOff>
    </xdr:to>
    <xdr:sp macro="" textlink="">
      <xdr:nvSpPr>
        <xdr:cNvPr id="6180" name="Line 1"/>
        <xdr:cNvSpPr>
          <a:spLocks noChangeShapeType="1"/>
        </xdr:cNvSpPr>
      </xdr:nvSpPr>
      <xdr:spPr bwMode="auto">
        <a:xfrm flipV="1">
          <a:off x="14462760" y="7406640"/>
          <a:ext cx="426720" cy="228600"/>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99060</xdr:colOff>
      <xdr:row>15</xdr:row>
      <xdr:rowOff>160020</xdr:rowOff>
    </xdr:from>
    <xdr:to>
      <xdr:col>6</xdr:col>
      <xdr:colOff>45720</xdr:colOff>
      <xdr:row>17</xdr:row>
      <xdr:rowOff>30480</xdr:rowOff>
    </xdr:to>
    <xdr:sp macro="" textlink="">
      <xdr:nvSpPr>
        <xdr:cNvPr id="13383" name="Line 1"/>
        <xdr:cNvSpPr>
          <a:spLocks noChangeShapeType="1"/>
        </xdr:cNvSpPr>
      </xdr:nvSpPr>
      <xdr:spPr bwMode="auto">
        <a:xfrm>
          <a:off x="2941320" y="3055620"/>
          <a:ext cx="670560" cy="205740"/>
        </a:xfrm>
        <a:prstGeom prst="line">
          <a:avLst/>
        </a:prstGeom>
        <a:noFill/>
        <a:ln w="9525">
          <a:solidFill>
            <a:srgbClr val="000000"/>
          </a:solidFill>
          <a:round/>
          <a:headEnd/>
          <a:tailEnd type="triangle" w="med" len="med"/>
        </a:ln>
      </xdr:spPr>
    </xdr:sp>
    <xdr:clientData/>
  </xdr:twoCellAnchor>
  <xdr:twoCellAnchor>
    <xdr:from>
      <xdr:col>4</xdr:col>
      <xdr:colOff>198120</xdr:colOff>
      <xdr:row>14</xdr:row>
      <xdr:rowOff>106680</xdr:rowOff>
    </xdr:from>
    <xdr:to>
      <xdr:col>5</xdr:col>
      <xdr:colOff>106680</xdr:colOff>
      <xdr:row>15</xdr:row>
      <xdr:rowOff>38100</xdr:rowOff>
    </xdr:to>
    <xdr:sp macro="" textlink="">
      <xdr:nvSpPr>
        <xdr:cNvPr id="13384" name="Line 2"/>
        <xdr:cNvSpPr>
          <a:spLocks noChangeShapeType="1"/>
        </xdr:cNvSpPr>
      </xdr:nvSpPr>
      <xdr:spPr bwMode="auto">
        <a:xfrm flipV="1">
          <a:off x="3040380" y="2834640"/>
          <a:ext cx="518160" cy="99060"/>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685800</xdr:colOff>
      <xdr:row>13</xdr:row>
      <xdr:rowOff>601980</xdr:rowOff>
    </xdr:from>
    <xdr:to>
      <xdr:col>7</xdr:col>
      <xdr:colOff>845820</xdr:colOff>
      <xdr:row>13</xdr:row>
      <xdr:rowOff>952500</xdr:rowOff>
    </xdr:to>
    <xdr:sp macro="" textlink="">
      <xdr:nvSpPr>
        <xdr:cNvPr id="9400" name="WordArt 15"/>
        <xdr:cNvSpPr>
          <a:spLocks noChangeArrowheads="1" noChangeShapeType="1" noTextEdit="1"/>
        </xdr:cNvSpPr>
      </xdr:nvSpPr>
      <xdr:spPr bwMode="auto">
        <a:xfrm>
          <a:off x="2446020" y="9189720"/>
          <a:ext cx="1965960" cy="350520"/>
        </a:xfrm>
        <a:prstGeom prst="rect">
          <a:avLst/>
        </a:prstGeom>
      </xdr:spPr>
      <xdr:txBody>
        <a:bodyPr wrap="none" fromWordArt="1">
          <a:prstTxWarp prst="textPlain">
            <a:avLst>
              <a:gd name="adj" fmla="val 50000"/>
            </a:avLst>
          </a:prstTxWarp>
        </a:bodyPr>
        <a:lstStyle/>
        <a:p>
          <a:pPr algn="ctr" rtl="0"/>
          <a:endParaRPr lang="en-US" sz="3600" u="sng" strike="sngStrike" kern="10" cap="small" spc="0">
            <a:ln w="12700">
              <a:solidFill>
                <a:srgbClr val="FF00FF"/>
              </a:solidFill>
              <a:round/>
              <a:headEnd/>
              <a:tailEnd/>
            </a:ln>
            <a:solidFill>
              <a:srgbClr val="000000"/>
            </a:solidFill>
            <a:effectLst>
              <a:outerShdw dist="45791" dir="2021404" algn="ctr" rotWithShape="0">
                <a:srgbClr val="9999FF"/>
              </a:outerShdw>
            </a:effectLst>
            <a:latin typeface="Arial Black"/>
          </a:endParaRPr>
        </a:p>
      </xdr:txBody>
    </xdr:sp>
    <xdr:clientData/>
  </xdr:twoCellAnchor>
  <xdr:twoCellAnchor>
    <xdr:from>
      <xdr:col>6</xdr:col>
      <xdr:colOff>1737360</xdr:colOff>
      <xdr:row>13</xdr:row>
      <xdr:rowOff>182880</xdr:rowOff>
    </xdr:from>
    <xdr:to>
      <xdr:col>8</xdr:col>
      <xdr:colOff>1102360</xdr:colOff>
      <xdr:row>13</xdr:row>
      <xdr:rowOff>812800</xdr:rowOff>
    </xdr:to>
    <xdr:sp macro="" textlink="">
      <xdr:nvSpPr>
        <xdr:cNvPr id="3" name="TextBox 2"/>
        <xdr:cNvSpPr txBox="1"/>
      </xdr:nvSpPr>
      <xdr:spPr>
        <a:xfrm>
          <a:off x="3505200" y="8808720"/>
          <a:ext cx="2372360" cy="62992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FF0000"/>
              </a:solidFill>
              <a:effectLst>
                <a:glow rad="127000">
                  <a:schemeClr val="accent1">
                    <a:alpha val="0"/>
                  </a:schemeClr>
                </a:glow>
              </a:effectLst>
            </a:rPr>
            <a:t>DELETED</a:t>
          </a:r>
          <a:r>
            <a:rPr lang="en-US" sz="2400" b="1" baseline="0">
              <a:effectLst>
                <a:glow rad="127000">
                  <a:schemeClr val="accent1">
                    <a:alpha val="0"/>
                  </a:schemeClr>
                </a:glow>
              </a:effectLst>
            </a:rPr>
            <a:t> </a:t>
          </a:r>
          <a:r>
            <a:rPr lang="en-US" sz="2400" b="1" baseline="0">
              <a:solidFill>
                <a:srgbClr val="FF0000"/>
              </a:solidFill>
              <a:effectLst>
                <a:glow rad="127000">
                  <a:schemeClr val="accent1">
                    <a:alpha val="0"/>
                  </a:schemeClr>
                </a:glow>
                <a:outerShdw blurRad="50800" dist="50800" dir="5400000" sx="1000" sy="1000" algn="ctr" rotWithShape="0">
                  <a:srgbClr val="000000">
                    <a:alpha val="0"/>
                  </a:srgbClr>
                </a:outerShdw>
              </a:effectLst>
            </a:rPr>
            <a:t>4-16-13</a:t>
          </a:r>
          <a:endParaRPr lang="en-US" sz="2400" b="1">
            <a:solidFill>
              <a:srgbClr val="FF0000"/>
            </a:solidFill>
            <a:effectLst>
              <a:glow rad="127000">
                <a:schemeClr val="accent1">
                  <a:alpha val="0"/>
                </a:schemeClr>
              </a:glow>
              <a:outerShdw blurRad="50800" dist="50800" dir="5400000" sx="1000" sy="1000" algn="ctr" rotWithShape="0">
                <a:srgbClr val="000000">
                  <a:alpha val="0"/>
                </a:srgbClr>
              </a:outerShdw>
            </a:effectLst>
          </a:endParaRPr>
        </a:p>
      </xdr:txBody>
    </xdr:sp>
    <xdr:clientData/>
  </xdr:twoCellAnchor>
  <xdr:twoCellAnchor>
    <xdr:from>
      <xdr:col>6</xdr:col>
      <xdr:colOff>1727200</xdr:colOff>
      <xdr:row>14</xdr:row>
      <xdr:rowOff>50800</xdr:rowOff>
    </xdr:from>
    <xdr:to>
      <xdr:col>8</xdr:col>
      <xdr:colOff>1092200</xdr:colOff>
      <xdr:row>14</xdr:row>
      <xdr:rowOff>680720</xdr:rowOff>
    </xdr:to>
    <xdr:sp macro="" textlink="">
      <xdr:nvSpPr>
        <xdr:cNvPr id="4" name="TextBox 3"/>
        <xdr:cNvSpPr txBox="1"/>
      </xdr:nvSpPr>
      <xdr:spPr>
        <a:xfrm>
          <a:off x="3495040" y="9682480"/>
          <a:ext cx="2372360" cy="62992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FF0000"/>
              </a:solidFill>
              <a:effectLst>
                <a:glow rad="127000">
                  <a:schemeClr val="accent1">
                    <a:alpha val="0"/>
                  </a:schemeClr>
                </a:glow>
              </a:effectLst>
            </a:rPr>
            <a:t>DELETED</a:t>
          </a:r>
          <a:r>
            <a:rPr lang="en-US" sz="2400" b="1" baseline="0">
              <a:effectLst>
                <a:glow rad="127000">
                  <a:schemeClr val="accent1">
                    <a:alpha val="0"/>
                  </a:schemeClr>
                </a:glow>
              </a:effectLst>
            </a:rPr>
            <a:t> </a:t>
          </a:r>
          <a:r>
            <a:rPr lang="en-US" sz="2400" b="1" baseline="0">
              <a:solidFill>
                <a:srgbClr val="FF0000"/>
              </a:solidFill>
              <a:effectLst>
                <a:glow rad="127000">
                  <a:schemeClr val="accent1">
                    <a:alpha val="0"/>
                  </a:schemeClr>
                </a:glow>
                <a:outerShdw blurRad="50800" dist="50800" dir="5400000" sx="1000" sy="1000" algn="ctr" rotWithShape="0">
                  <a:srgbClr val="000000">
                    <a:alpha val="0"/>
                  </a:srgbClr>
                </a:outerShdw>
              </a:effectLst>
            </a:rPr>
            <a:t>4-16-13</a:t>
          </a:r>
          <a:endParaRPr lang="en-US" sz="2400" b="1">
            <a:solidFill>
              <a:srgbClr val="FF0000"/>
            </a:solidFill>
            <a:effectLst>
              <a:glow rad="127000">
                <a:schemeClr val="accent1">
                  <a:alpha val="0"/>
                </a:schemeClr>
              </a:glow>
              <a:outerShdw blurRad="50800" dist="50800" dir="5400000" sx="1000" sy="1000" algn="ctr" rotWithShape="0">
                <a:srgbClr val="000000">
                  <a:alpha val="0"/>
                </a:srgbClr>
              </a:outerShdw>
            </a:effectLst>
          </a:endParaRPr>
        </a:p>
      </xdr:txBody>
    </xdr:sp>
    <xdr:clientData/>
  </xdr:twoCellAnchor>
  <xdr:twoCellAnchor>
    <xdr:from>
      <xdr:col>6</xdr:col>
      <xdr:colOff>1727200</xdr:colOff>
      <xdr:row>15</xdr:row>
      <xdr:rowOff>0</xdr:rowOff>
    </xdr:from>
    <xdr:to>
      <xdr:col>8</xdr:col>
      <xdr:colOff>1092200</xdr:colOff>
      <xdr:row>15</xdr:row>
      <xdr:rowOff>629920</xdr:rowOff>
    </xdr:to>
    <xdr:sp macro="" textlink="">
      <xdr:nvSpPr>
        <xdr:cNvPr id="5" name="TextBox 4"/>
        <xdr:cNvSpPr txBox="1"/>
      </xdr:nvSpPr>
      <xdr:spPr>
        <a:xfrm>
          <a:off x="3495040" y="10637520"/>
          <a:ext cx="2372360" cy="62992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FF0000"/>
              </a:solidFill>
              <a:effectLst>
                <a:glow rad="127000">
                  <a:schemeClr val="accent1">
                    <a:alpha val="0"/>
                  </a:schemeClr>
                </a:glow>
              </a:effectLst>
            </a:rPr>
            <a:t>DELETED</a:t>
          </a:r>
          <a:r>
            <a:rPr lang="en-US" sz="2400" b="1" baseline="0">
              <a:effectLst>
                <a:glow rad="127000">
                  <a:schemeClr val="accent1">
                    <a:alpha val="0"/>
                  </a:schemeClr>
                </a:glow>
              </a:effectLst>
            </a:rPr>
            <a:t> </a:t>
          </a:r>
          <a:r>
            <a:rPr lang="en-US" sz="2400" b="1" baseline="0">
              <a:solidFill>
                <a:srgbClr val="FF0000"/>
              </a:solidFill>
              <a:effectLst>
                <a:glow rad="127000">
                  <a:schemeClr val="accent1">
                    <a:alpha val="0"/>
                  </a:schemeClr>
                </a:glow>
                <a:outerShdw blurRad="50800" dist="50800" dir="5400000" sx="1000" sy="1000" algn="ctr" rotWithShape="0">
                  <a:srgbClr val="000000">
                    <a:alpha val="0"/>
                  </a:srgbClr>
                </a:outerShdw>
              </a:effectLst>
            </a:rPr>
            <a:t>4-16-13</a:t>
          </a:r>
          <a:endParaRPr lang="en-US" sz="2400" b="1">
            <a:solidFill>
              <a:srgbClr val="FF0000"/>
            </a:solidFill>
            <a:effectLst>
              <a:glow rad="127000">
                <a:schemeClr val="accent1">
                  <a:alpha val="0"/>
                </a:schemeClr>
              </a:glow>
              <a:outerShdw blurRad="50800" dist="50800" dir="5400000" sx="1000" sy="1000" algn="ctr" rotWithShape="0">
                <a:srgbClr val="000000">
                  <a:alpha val="0"/>
                </a:srgbClr>
              </a:outerShdw>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74295</xdr:colOff>
      <xdr:row>2</xdr:row>
      <xdr:rowOff>57150</xdr:rowOff>
    </xdr:from>
    <xdr:to>
      <xdr:col>12</xdr:col>
      <xdr:colOff>47627</xdr:colOff>
      <xdr:row>7</xdr:row>
      <xdr:rowOff>9525</xdr:rowOff>
    </xdr:to>
    <xdr:sp macro="" textlink="">
      <xdr:nvSpPr>
        <xdr:cNvPr id="1025" name="Rectangle 1"/>
        <xdr:cNvSpPr>
          <a:spLocks noChangeArrowheads="1"/>
        </xdr:cNvSpPr>
      </xdr:nvSpPr>
      <xdr:spPr bwMode="auto">
        <a:xfrm>
          <a:off x="981075" y="381000"/>
          <a:ext cx="6210300" cy="8191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2400" b="0" i="0" strike="noStrike">
              <a:solidFill>
                <a:srgbClr val="000000"/>
              </a:solidFill>
              <a:latin typeface="Times New Roman"/>
              <a:cs typeface="Times New Roman"/>
            </a:rPr>
            <a:t>Grants and Contracts Treatment Under GASB 33</a:t>
          </a:r>
        </a:p>
        <a:p>
          <a:pPr algn="l" rtl="0">
            <a:defRPr sz="1000"/>
          </a:pPr>
          <a:endParaRPr lang="en-US" sz="2400" b="0" i="0" strike="noStrike">
            <a:solidFill>
              <a:srgbClr val="000000"/>
            </a:solidFill>
            <a:latin typeface="Times New Roman"/>
            <a:cs typeface="Times New Roman"/>
          </a:endParaRPr>
        </a:p>
      </xdr:txBody>
    </xdr:sp>
    <xdr:clientData/>
  </xdr:twoCellAnchor>
  <xdr:twoCellAnchor>
    <xdr:from>
      <xdr:col>4</xdr:col>
      <xdr:colOff>186266</xdr:colOff>
      <xdr:row>8</xdr:row>
      <xdr:rowOff>0</xdr:rowOff>
    </xdr:from>
    <xdr:to>
      <xdr:col>8</xdr:col>
      <xdr:colOff>207654</xdr:colOff>
      <xdr:row>14</xdr:row>
      <xdr:rowOff>26698</xdr:rowOff>
    </xdr:to>
    <xdr:sp macro="" textlink="">
      <xdr:nvSpPr>
        <xdr:cNvPr id="1026" name="Rectangle 2"/>
        <xdr:cNvSpPr>
          <a:spLocks noChangeArrowheads="1"/>
        </xdr:cNvSpPr>
      </xdr:nvSpPr>
      <xdr:spPr bwMode="auto">
        <a:xfrm>
          <a:off x="3217333" y="1354667"/>
          <a:ext cx="2222721" cy="99189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en-US" sz="1400" b="1" i="0" strike="noStrike">
              <a:solidFill>
                <a:srgbClr val="000000"/>
              </a:solidFill>
              <a:latin typeface="Times New Roman"/>
              <a:cs typeface="Times New Roman"/>
            </a:rPr>
            <a:t>Is this an Exchange</a:t>
          </a:r>
        </a:p>
        <a:p>
          <a:pPr algn="ctr" rtl="0">
            <a:defRPr sz="1000"/>
          </a:pPr>
          <a:r>
            <a:rPr lang="en-US" sz="1400" b="1" i="0" strike="noStrike">
              <a:solidFill>
                <a:srgbClr val="000000"/>
              </a:solidFill>
              <a:latin typeface="Times New Roman"/>
              <a:cs typeface="Times New Roman"/>
            </a:rPr>
            <a:t>Transaction</a:t>
          </a:r>
        </a:p>
        <a:p>
          <a:pPr algn="ctr" rtl="0">
            <a:defRPr sz="1000"/>
          </a:pPr>
          <a:r>
            <a:rPr lang="en-US" sz="1400" b="1" i="0" strike="noStrike">
              <a:solidFill>
                <a:srgbClr val="000000"/>
              </a:solidFill>
              <a:latin typeface="Times New Roman"/>
              <a:cs typeface="Times New Roman"/>
            </a:rPr>
            <a:t>(Quid Pro Quo)?</a:t>
          </a:r>
          <a:br>
            <a:rPr lang="en-US" sz="1400" b="1" i="0" strike="noStrike">
              <a:solidFill>
                <a:srgbClr val="000000"/>
              </a:solidFill>
              <a:latin typeface="Times New Roman"/>
              <a:cs typeface="Times New Roman"/>
            </a:rPr>
          </a:br>
          <a:endParaRPr lang="en-US" sz="1400" b="0" i="0" strike="noStrike">
            <a:solidFill>
              <a:srgbClr val="000000"/>
            </a:solidFill>
            <a:latin typeface="Times New Roman"/>
            <a:cs typeface="Times New Roman"/>
          </a:endParaRPr>
        </a:p>
      </xdr:txBody>
    </xdr:sp>
    <xdr:clientData/>
  </xdr:twoCellAnchor>
  <xdr:twoCellAnchor>
    <xdr:from>
      <xdr:col>9</xdr:col>
      <xdr:colOff>74295</xdr:colOff>
      <xdr:row>8</xdr:row>
      <xdr:rowOff>160020</xdr:rowOff>
    </xdr:from>
    <xdr:to>
      <xdr:col>10</xdr:col>
      <xdr:colOff>133406</xdr:colOff>
      <xdr:row>11</xdr:row>
      <xdr:rowOff>131445</xdr:rowOff>
    </xdr:to>
    <xdr:sp macro="" textlink="">
      <xdr:nvSpPr>
        <xdr:cNvPr id="1027" name="Rectangle 3"/>
        <xdr:cNvSpPr>
          <a:spLocks noChangeArrowheads="1"/>
        </xdr:cNvSpPr>
      </xdr:nvSpPr>
      <xdr:spPr bwMode="auto">
        <a:xfrm>
          <a:off x="5572125" y="1504950"/>
          <a:ext cx="590550" cy="45720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n-US" sz="1000" b="0" i="0" strike="noStrike">
              <a:solidFill>
                <a:srgbClr val="000000"/>
              </a:solidFill>
              <a:latin typeface="Times New Roman"/>
              <a:cs typeface="Times New Roman"/>
            </a:rPr>
            <a:t>YES</a:t>
          </a:r>
        </a:p>
        <a:p>
          <a:pPr algn="l" rtl="0">
            <a:defRPr sz="1000"/>
          </a:pPr>
          <a:endParaRPr lang="en-US" sz="1000" b="0" i="0" strike="noStrike">
            <a:solidFill>
              <a:srgbClr val="000000"/>
            </a:solidFill>
            <a:latin typeface="Times New Roman"/>
            <a:cs typeface="Times New Roman"/>
          </a:endParaRPr>
        </a:p>
      </xdr:txBody>
    </xdr:sp>
    <xdr:clientData/>
  </xdr:twoCellAnchor>
  <xdr:twoCellAnchor>
    <xdr:from>
      <xdr:col>6</xdr:col>
      <xdr:colOff>0</xdr:colOff>
      <xdr:row>16</xdr:row>
      <xdr:rowOff>160020</xdr:rowOff>
    </xdr:from>
    <xdr:to>
      <xdr:col>7</xdr:col>
      <xdr:colOff>66675</xdr:colOff>
      <xdr:row>19</xdr:row>
      <xdr:rowOff>47590</xdr:rowOff>
    </xdr:to>
    <xdr:sp macro="" textlink="">
      <xdr:nvSpPr>
        <xdr:cNvPr id="1028" name="Rectangle 4"/>
        <xdr:cNvSpPr>
          <a:spLocks noChangeArrowheads="1"/>
        </xdr:cNvSpPr>
      </xdr:nvSpPr>
      <xdr:spPr bwMode="auto">
        <a:xfrm>
          <a:off x="3933825" y="2800350"/>
          <a:ext cx="590550" cy="38100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n-US" sz="1000" b="0" i="0" strike="noStrike">
              <a:solidFill>
                <a:srgbClr val="000000"/>
              </a:solidFill>
              <a:latin typeface="Times New Roman"/>
              <a:cs typeface="Times New Roman"/>
            </a:rPr>
            <a:t>NO</a:t>
          </a:r>
        </a:p>
        <a:p>
          <a:pPr algn="ctr" rtl="0">
            <a:defRPr sz="1000"/>
          </a:pPr>
          <a:endParaRPr lang="en-US" sz="1000" b="0" i="0" strike="noStrike">
            <a:solidFill>
              <a:srgbClr val="000000"/>
            </a:solidFill>
            <a:latin typeface="Times New Roman"/>
            <a:cs typeface="Times New Roman"/>
          </a:endParaRPr>
        </a:p>
      </xdr:txBody>
    </xdr:sp>
    <xdr:clientData/>
  </xdr:twoCellAnchor>
  <xdr:twoCellAnchor>
    <xdr:from>
      <xdr:col>8</xdr:col>
      <xdr:colOff>205740</xdr:colOff>
      <xdr:row>10</xdr:row>
      <xdr:rowOff>137160</xdr:rowOff>
    </xdr:from>
    <xdr:to>
      <xdr:col>9</xdr:col>
      <xdr:colOff>68580</xdr:colOff>
      <xdr:row>10</xdr:row>
      <xdr:rowOff>137160</xdr:rowOff>
    </xdr:to>
    <xdr:sp macro="" textlink="">
      <xdr:nvSpPr>
        <xdr:cNvPr id="35442" name="Line 5"/>
        <xdr:cNvSpPr>
          <a:spLocks noChangeShapeType="1"/>
        </xdr:cNvSpPr>
      </xdr:nvSpPr>
      <xdr:spPr bwMode="auto">
        <a:xfrm>
          <a:off x="5341620" y="1859280"/>
          <a:ext cx="403860" cy="0"/>
        </a:xfrm>
        <a:prstGeom prst="line">
          <a:avLst/>
        </a:prstGeom>
        <a:noFill/>
        <a:ln w="9525">
          <a:solidFill>
            <a:srgbClr val="000000"/>
          </a:solidFill>
          <a:round/>
          <a:headEnd/>
          <a:tailEnd/>
        </a:ln>
      </xdr:spPr>
    </xdr:sp>
    <xdr:clientData/>
  </xdr:twoCellAnchor>
  <xdr:twoCellAnchor>
    <xdr:from>
      <xdr:col>6</xdr:col>
      <xdr:colOff>274320</xdr:colOff>
      <xdr:row>14</xdr:row>
      <xdr:rowOff>22860</xdr:rowOff>
    </xdr:from>
    <xdr:to>
      <xdr:col>6</xdr:col>
      <xdr:colOff>274320</xdr:colOff>
      <xdr:row>16</xdr:row>
      <xdr:rowOff>160020</xdr:rowOff>
    </xdr:to>
    <xdr:sp macro="" textlink="">
      <xdr:nvSpPr>
        <xdr:cNvPr id="35443" name="Line 6"/>
        <xdr:cNvSpPr>
          <a:spLocks noChangeShapeType="1"/>
        </xdr:cNvSpPr>
      </xdr:nvSpPr>
      <xdr:spPr bwMode="auto">
        <a:xfrm flipH="1">
          <a:off x="4328160" y="2415540"/>
          <a:ext cx="0" cy="472440"/>
        </a:xfrm>
        <a:prstGeom prst="line">
          <a:avLst/>
        </a:prstGeom>
        <a:noFill/>
        <a:ln w="9525">
          <a:solidFill>
            <a:srgbClr val="000000"/>
          </a:solidFill>
          <a:round/>
          <a:headEnd/>
          <a:tailEnd/>
        </a:ln>
      </xdr:spPr>
    </xdr:sp>
    <xdr:clientData/>
  </xdr:twoCellAnchor>
  <xdr:twoCellAnchor>
    <xdr:from>
      <xdr:col>4</xdr:col>
      <xdr:colOff>133350</xdr:colOff>
      <xdr:row>21</xdr:row>
      <xdr:rowOff>104775</xdr:rowOff>
    </xdr:from>
    <xdr:to>
      <xdr:col>8</xdr:col>
      <xdr:colOff>405785</xdr:colOff>
      <xdr:row>27</xdr:row>
      <xdr:rowOff>40035</xdr:rowOff>
    </xdr:to>
    <xdr:sp macro="" textlink="">
      <xdr:nvSpPr>
        <xdr:cNvPr id="1031" name="Rectangle 7"/>
        <xdr:cNvSpPr>
          <a:spLocks noChangeArrowheads="1"/>
        </xdr:cNvSpPr>
      </xdr:nvSpPr>
      <xdr:spPr bwMode="auto">
        <a:xfrm>
          <a:off x="3019425" y="3562350"/>
          <a:ext cx="2352675" cy="9144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en-US" sz="1400" b="1" i="0" strike="noStrike">
              <a:solidFill>
                <a:srgbClr val="000000"/>
              </a:solidFill>
              <a:latin typeface="Times New Roman"/>
              <a:cs typeface="Times New Roman"/>
            </a:rPr>
            <a:t/>
          </a:r>
          <a:br>
            <a:rPr lang="en-US" sz="1400" b="1" i="0" strike="noStrike">
              <a:solidFill>
                <a:srgbClr val="000000"/>
              </a:solidFill>
              <a:latin typeface="Times New Roman"/>
              <a:cs typeface="Times New Roman"/>
            </a:rPr>
          </a:br>
          <a:r>
            <a:rPr lang="en-US" sz="1400" b="1" i="0" strike="noStrike">
              <a:solidFill>
                <a:srgbClr val="000000"/>
              </a:solidFill>
              <a:latin typeface="Times New Roman"/>
              <a:cs typeface="Times New Roman"/>
            </a:rPr>
            <a:t>Are eligibility</a:t>
          </a:r>
        </a:p>
        <a:p>
          <a:pPr algn="ctr" rtl="0">
            <a:defRPr sz="1000"/>
          </a:pPr>
          <a:r>
            <a:rPr lang="en-US" sz="1400" b="1" i="0" strike="noStrike">
              <a:solidFill>
                <a:srgbClr val="000000"/>
              </a:solidFill>
              <a:latin typeface="Times New Roman"/>
              <a:cs typeface="Times New Roman"/>
            </a:rPr>
            <a:t>requirements met?</a:t>
          </a:r>
          <a:endParaRPr lang="en-US" sz="1400" b="0" i="0" strike="noStrike">
            <a:solidFill>
              <a:srgbClr val="000000"/>
            </a:solidFill>
            <a:latin typeface="Times New Roman"/>
            <a:cs typeface="Times New Roman"/>
          </a:endParaRPr>
        </a:p>
        <a:p>
          <a:pPr algn="ctr" rtl="0">
            <a:defRPr sz="1000"/>
          </a:pPr>
          <a:endParaRPr lang="en-US" sz="1400" b="0" i="0" strike="noStrike">
            <a:solidFill>
              <a:srgbClr val="000000"/>
            </a:solidFill>
            <a:latin typeface="Times New Roman"/>
            <a:cs typeface="Times New Roman"/>
          </a:endParaRPr>
        </a:p>
      </xdr:txBody>
    </xdr:sp>
    <xdr:clientData/>
  </xdr:twoCellAnchor>
  <xdr:twoCellAnchor>
    <xdr:from>
      <xdr:col>9</xdr:col>
      <xdr:colOff>472440</xdr:colOff>
      <xdr:row>14</xdr:row>
      <xdr:rowOff>102870</xdr:rowOff>
    </xdr:from>
    <xdr:to>
      <xdr:col>11</xdr:col>
      <xdr:colOff>331460</xdr:colOff>
      <xdr:row>21</xdr:row>
      <xdr:rowOff>28579</xdr:rowOff>
    </xdr:to>
    <xdr:sp macro="" textlink="">
      <xdr:nvSpPr>
        <xdr:cNvPr id="1032" name="Rectangle 8"/>
        <xdr:cNvSpPr>
          <a:spLocks noChangeArrowheads="1"/>
        </xdr:cNvSpPr>
      </xdr:nvSpPr>
      <xdr:spPr bwMode="auto">
        <a:xfrm>
          <a:off x="5962650" y="2419350"/>
          <a:ext cx="981075" cy="10668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400" b="1" i="0" strike="noStrike">
              <a:solidFill>
                <a:srgbClr val="000000"/>
              </a:solidFill>
              <a:latin typeface="Times New Roman"/>
              <a:cs typeface="Times New Roman"/>
            </a:rPr>
            <a:t/>
          </a:r>
          <a:br>
            <a:rPr lang="en-US" sz="1400" b="1" i="0" strike="noStrike">
              <a:solidFill>
                <a:srgbClr val="000000"/>
              </a:solidFill>
              <a:latin typeface="Times New Roman"/>
              <a:cs typeface="Times New Roman"/>
            </a:rPr>
          </a:br>
          <a:r>
            <a:rPr lang="en-US" sz="1400" b="1" i="0" strike="noStrike">
              <a:solidFill>
                <a:srgbClr val="000000"/>
              </a:solidFill>
              <a:latin typeface="Times New Roman"/>
              <a:cs typeface="Times New Roman"/>
            </a:rPr>
            <a:t>Treat as</a:t>
          </a:r>
        </a:p>
        <a:p>
          <a:pPr algn="l" rtl="0">
            <a:defRPr sz="1000"/>
          </a:pPr>
          <a:r>
            <a:rPr lang="en-US" sz="1400" b="1" i="0" strike="noStrike">
              <a:solidFill>
                <a:srgbClr val="000000"/>
              </a:solidFill>
              <a:latin typeface="Times New Roman"/>
              <a:cs typeface="Times New Roman"/>
            </a:rPr>
            <a:t>Currently</a:t>
          </a:r>
        </a:p>
        <a:p>
          <a:pPr algn="l" rtl="0">
            <a:defRPr sz="1000"/>
          </a:pPr>
          <a:r>
            <a:rPr lang="en-US" sz="1400" b="1" i="0" strike="noStrike">
              <a:solidFill>
                <a:srgbClr val="000000"/>
              </a:solidFill>
              <a:latin typeface="Times New Roman"/>
              <a:cs typeface="Times New Roman"/>
            </a:rPr>
            <a:t>Treated</a:t>
          </a:r>
          <a:endParaRPr lang="en-US" sz="1400" b="0" i="0" strike="noStrike">
            <a:solidFill>
              <a:srgbClr val="000000"/>
            </a:solidFill>
            <a:latin typeface="Times New Roman"/>
            <a:cs typeface="Times New Roman"/>
          </a:endParaRPr>
        </a:p>
        <a:p>
          <a:pPr algn="l" rtl="0">
            <a:defRPr sz="1000"/>
          </a:pPr>
          <a:endParaRPr lang="en-US" sz="1400" b="0" i="0" strike="noStrike">
            <a:solidFill>
              <a:srgbClr val="000000"/>
            </a:solidFill>
            <a:latin typeface="Times New Roman"/>
            <a:cs typeface="Times New Roman"/>
          </a:endParaRPr>
        </a:p>
      </xdr:txBody>
    </xdr:sp>
    <xdr:clientData/>
  </xdr:twoCellAnchor>
  <xdr:twoCellAnchor>
    <xdr:from>
      <xdr:col>6</xdr:col>
      <xdr:colOff>274320</xdr:colOff>
      <xdr:row>19</xdr:row>
      <xdr:rowOff>45720</xdr:rowOff>
    </xdr:from>
    <xdr:to>
      <xdr:col>6</xdr:col>
      <xdr:colOff>274320</xdr:colOff>
      <xdr:row>21</xdr:row>
      <xdr:rowOff>106680</xdr:rowOff>
    </xdr:to>
    <xdr:sp macro="" textlink="">
      <xdr:nvSpPr>
        <xdr:cNvPr id="35446" name="Line 9"/>
        <xdr:cNvSpPr>
          <a:spLocks noChangeShapeType="1"/>
        </xdr:cNvSpPr>
      </xdr:nvSpPr>
      <xdr:spPr bwMode="auto">
        <a:xfrm>
          <a:off x="4328160" y="3276600"/>
          <a:ext cx="0" cy="396240"/>
        </a:xfrm>
        <a:prstGeom prst="line">
          <a:avLst/>
        </a:prstGeom>
        <a:noFill/>
        <a:ln w="9525">
          <a:solidFill>
            <a:srgbClr val="000000"/>
          </a:solidFill>
          <a:round/>
          <a:headEnd/>
          <a:tailEnd type="triangle" w="med" len="med"/>
        </a:ln>
      </xdr:spPr>
    </xdr:sp>
    <xdr:clientData/>
  </xdr:twoCellAnchor>
  <xdr:twoCellAnchor>
    <xdr:from>
      <xdr:col>10</xdr:col>
      <xdr:colOff>137160</xdr:colOff>
      <xdr:row>10</xdr:row>
      <xdr:rowOff>137160</xdr:rowOff>
    </xdr:from>
    <xdr:to>
      <xdr:col>10</xdr:col>
      <xdr:colOff>411480</xdr:colOff>
      <xdr:row>10</xdr:row>
      <xdr:rowOff>137160</xdr:rowOff>
    </xdr:to>
    <xdr:sp macro="" textlink="">
      <xdr:nvSpPr>
        <xdr:cNvPr id="35447" name="Line 10"/>
        <xdr:cNvSpPr>
          <a:spLocks noChangeShapeType="1"/>
        </xdr:cNvSpPr>
      </xdr:nvSpPr>
      <xdr:spPr bwMode="auto">
        <a:xfrm>
          <a:off x="6355080" y="1859280"/>
          <a:ext cx="274320" cy="0"/>
        </a:xfrm>
        <a:prstGeom prst="line">
          <a:avLst/>
        </a:prstGeom>
        <a:noFill/>
        <a:ln w="9525">
          <a:solidFill>
            <a:srgbClr val="000000"/>
          </a:solidFill>
          <a:round/>
          <a:headEnd/>
          <a:tailEnd/>
        </a:ln>
      </xdr:spPr>
    </xdr:sp>
    <xdr:clientData/>
  </xdr:twoCellAnchor>
  <xdr:twoCellAnchor>
    <xdr:from>
      <xdr:col>10</xdr:col>
      <xdr:colOff>403860</xdr:colOff>
      <xdr:row>10</xdr:row>
      <xdr:rowOff>137160</xdr:rowOff>
    </xdr:from>
    <xdr:to>
      <xdr:col>10</xdr:col>
      <xdr:colOff>403860</xdr:colOff>
      <xdr:row>14</xdr:row>
      <xdr:rowOff>99060</xdr:rowOff>
    </xdr:to>
    <xdr:sp macro="" textlink="">
      <xdr:nvSpPr>
        <xdr:cNvPr id="35448" name="Line 11"/>
        <xdr:cNvSpPr>
          <a:spLocks noChangeShapeType="1"/>
        </xdr:cNvSpPr>
      </xdr:nvSpPr>
      <xdr:spPr bwMode="auto">
        <a:xfrm>
          <a:off x="6621780" y="1859280"/>
          <a:ext cx="0" cy="632460"/>
        </a:xfrm>
        <a:prstGeom prst="line">
          <a:avLst/>
        </a:prstGeom>
        <a:noFill/>
        <a:ln w="9525">
          <a:solidFill>
            <a:srgbClr val="000000"/>
          </a:solidFill>
          <a:round/>
          <a:headEnd/>
          <a:tailEnd type="triangle" w="med" len="med"/>
        </a:ln>
      </xdr:spPr>
    </xdr:sp>
    <xdr:clientData/>
  </xdr:twoCellAnchor>
  <xdr:twoCellAnchor>
    <xdr:from>
      <xdr:col>9</xdr:col>
      <xdr:colOff>182245</xdr:colOff>
      <xdr:row>23</xdr:row>
      <xdr:rowOff>152399</xdr:rowOff>
    </xdr:from>
    <xdr:to>
      <xdr:col>10</xdr:col>
      <xdr:colOff>248920</xdr:colOff>
      <xdr:row>26</xdr:row>
      <xdr:rowOff>56279</xdr:rowOff>
    </xdr:to>
    <xdr:sp macro="" textlink="">
      <xdr:nvSpPr>
        <xdr:cNvPr id="1036" name="Rectangle 12"/>
        <xdr:cNvSpPr>
          <a:spLocks noChangeArrowheads="1"/>
        </xdr:cNvSpPr>
      </xdr:nvSpPr>
      <xdr:spPr bwMode="auto">
        <a:xfrm>
          <a:off x="5964978" y="3920066"/>
          <a:ext cx="617009" cy="38648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n-US" sz="1000" b="0" i="0" strike="noStrike">
              <a:solidFill>
                <a:srgbClr val="000000"/>
              </a:solidFill>
              <a:latin typeface="Times New Roman"/>
              <a:cs typeface="Times New Roman"/>
            </a:rPr>
            <a:t>NO</a:t>
          </a:r>
        </a:p>
        <a:p>
          <a:pPr algn="ctr" rtl="0">
            <a:defRPr sz="1000"/>
          </a:pPr>
          <a:endParaRPr lang="en-US" sz="1000" b="0" i="0" strike="noStrike">
            <a:solidFill>
              <a:srgbClr val="000000"/>
            </a:solidFill>
            <a:latin typeface="Times New Roman"/>
            <a:cs typeface="Times New Roman"/>
          </a:endParaRPr>
        </a:p>
      </xdr:txBody>
    </xdr:sp>
    <xdr:clientData/>
  </xdr:twoCellAnchor>
  <xdr:twoCellAnchor>
    <xdr:from>
      <xdr:col>2</xdr:col>
      <xdr:colOff>274320</xdr:colOff>
      <xdr:row>24</xdr:row>
      <xdr:rowOff>76200</xdr:rowOff>
    </xdr:from>
    <xdr:to>
      <xdr:col>3</xdr:col>
      <xdr:colOff>339106</xdr:colOff>
      <xdr:row>26</xdr:row>
      <xdr:rowOff>140946</xdr:rowOff>
    </xdr:to>
    <xdr:sp macro="" textlink="">
      <xdr:nvSpPr>
        <xdr:cNvPr id="1037" name="Rectangle 13"/>
        <xdr:cNvSpPr>
          <a:spLocks noChangeArrowheads="1"/>
        </xdr:cNvSpPr>
      </xdr:nvSpPr>
      <xdr:spPr bwMode="auto">
        <a:xfrm>
          <a:off x="2105025" y="4019550"/>
          <a:ext cx="581025" cy="38100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n-US" sz="1000" b="0" i="0" strike="noStrike">
              <a:solidFill>
                <a:srgbClr val="000000"/>
              </a:solidFill>
              <a:latin typeface="Times New Roman"/>
              <a:cs typeface="Times New Roman"/>
            </a:rPr>
            <a:t>YES</a:t>
          </a:r>
        </a:p>
        <a:p>
          <a:pPr algn="ctr" rtl="0">
            <a:defRPr sz="1000"/>
          </a:pPr>
          <a:endParaRPr lang="en-US" sz="1000" b="0" i="0" strike="noStrike">
            <a:solidFill>
              <a:srgbClr val="000000"/>
            </a:solidFill>
            <a:latin typeface="Times New Roman"/>
            <a:cs typeface="Times New Roman"/>
          </a:endParaRPr>
        </a:p>
      </xdr:txBody>
    </xdr:sp>
    <xdr:clientData/>
  </xdr:twoCellAnchor>
  <xdr:twoCellAnchor>
    <xdr:from>
      <xdr:col>1</xdr:col>
      <xdr:colOff>481965</xdr:colOff>
      <xdr:row>30</xdr:row>
      <xdr:rowOff>76200</xdr:rowOff>
    </xdr:from>
    <xdr:to>
      <xdr:col>4</xdr:col>
      <xdr:colOff>76170</xdr:colOff>
      <xdr:row>33</xdr:row>
      <xdr:rowOff>40093</xdr:rowOff>
    </xdr:to>
    <xdr:sp macro="" textlink="">
      <xdr:nvSpPr>
        <xdr:cNvPr id="1038" name="Rectangle 14"/>
        <xdr:cNvSpPr>
          <a:spLocks noChangeArrowheads="1"/>
        </xdr:cNvSpPr>
      </xdr:nvSpPr>
      <xdr:spPr bwMode="auto">
        <a:xfrm>
          <a:off x="1381125" y="4991100"/>
          <a:ext cx="1581150" cy="457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en-US" sz="1200" b="1" i="0" strike="noStrike">
              <a:solidFill>
                <a:srgbClr val="000000"/>
              </a:solidFill>
              <a:latin typeface="Times New Roman"/>
              <a:cs typeface="Times New Roman"/>
            </a:rPr>
            <a:t>Expenditure</a:t>
          </a:r>
        </a:p>
        <a:p>
          <a:pPr algn="ctr" rtl="0">
            <a:defRPr sz="1000"/>
          </a:pPr>
          <a:r>
            <a:rPr lang="en-US" sz="1200" b="1" i="0" strike="noStrike">
              <a:solidFill>
                <a:srgbClr val="000000"/>
              </a:solidFill>
              <a:latin typeface="Times New Roman"/>
              <a:cs typeface="Times New Roman"/>
            </a:rPr>
            <a:t>Driven</a:t>
          </a:r>
        </a:p>
        <a:p>
          <a:pPr algn="ctr" rtl="0">
            <a:defRPr sz="1000"/>
          </a:pPr>
          <a:endParaRPr lang="en-US" sz="1200" b="1" i="0" strike="noStrike">
            <a:solidFill>
              <a:srgbClr val="000000"/>
            </a:solidFill>
            <a:latin typeface="Times New Roman"/>
            <a:cs typeface="Times New Roman"/>
          </a:endParaRPr>
        </a:p>
      </xdr:txBody>
    </xdr:sp>
    <xdr:clientData/>
  </xdr:twoCellAnchor>
  <xdr:twoCellAnchor>
    <xdr:from>
      <xdr:col>9</xdr:col>
      <xdr:colOff>64770</xdr:colOff>
      <xdr:row>29</xdr:row>
      <xdr:rowOff>25401</xdr:rowOff>
    </xdr:from>
    <xdr:to>
      <xdr:col>11</xdr:col>
      <xdr:colOff>396247</xdr:colOff>
      <xdr:row>32</xdr:row>
      <xdr:rowOff>76201</xdr:rowOff>
    </xdr:to>
    <xdr:sp macro="" textlink="">
      <xdr:nvSpPr>
        <xdr:cNvPr id="1039" name="Rectangle 15"/>
        <xdr:cNvSpPr>
          <a:spLocks noChangeArrowheads="1"/>
        </xdr:cNvSpPr>
      </xdr:nvSpPr>
      <xdr:spPr bwMode="auto">
        <a:xfrm>
          <a:off x="5847503" y="4758268"/>
          <a:ext cx="1508344" cy="5334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en-US" sz="1400" b="1" i="0" strike="noStrike">
              <a:solidFill>
                <a:srgbClr val="000000"/>
              </a:solidFill>
              <a:latin typeface="Times New Roman"/>
              <a:cs typeface="Times New Roman"/>
            </a:rPr>
            <a:t>Have funds been</a:t>
          </a:r>
        </a:p>
        <a:p>
          <a:pPr algn="ctr" rtl="0">
            <a:defRPr sz="1000"/>
          </a:pPr>
          <a:r>
            <a:rPr lang="en-US" sz="1400" b="1" i="0" strike="noStrike">
              <a:solidFill>
                <a:srgbClr val="000000"/>
              </a:solidFill>
              <a:latin typeface="Times New Roman"/>
              <a:cs typeface="Times New Roman"/>
            </a:rPr>
            <a:t>received?</a:t>
          </a:r>
          <a:endParaRPr lang="en-US" sz="1400" b="0" i="0" strike="noStrike">
            <a:solidFill>
              <a:srgbClr val="000000"/>
            </a:solidFill>
            <a:latin typeface="Times New Roman"/>
            <a:cs typeface="Times New Roman"/>
          </a:endParaRPr>
        </a:p>
        <a:p>
          <a:pPr algn="ctr" rtl="0">
            <a:defRPr sz="1000"/>
          </a:pPr>
          <a:endParaRPr lang="en-US" sz="1400" b="0" i="0" strike="noStrike">
            <a:solidFill>
              <a:srgbClr val="000000"/>
            </a:solidFill>
            <a:latin typeface="Times New Roman"/>
            <a:cs typeface="Times New Roman"/>
          </a:endParaRPr>
        </a:p>
      </xdr:txBody>
    </xdr:sp>
    <xdr:clientData/>
  </xdr:twoCellAnchor>
  <xdr:twoCellAnchor>
    <xdr:from>
      <xdr:col>3</xdr:col>
      <xdr:colOff>335280</xdr:colOff>
      <xdr:row>25</xdr:row>
      <xdr:rowOff>68580</xdr:rowOff>
    </xdr:from>
    <xdr:to>
      <xdr:col>4</xdr:col>
      <xdr:colOff>137160</xdr:colOff>
      <xdr:row>25</xdr:row>
      <xdr:rowOff>68580</xdr:rowOff>
    </xdr:to>
    <xdr:sp macro="" textlink="">
      <xdr:nvSpPr>
        <xdr:cNvPr id="35453" name="Line 16"/>
        <xdr:cNvSpPr>
          <a:spLocks noChangeShapeType="1"/>
        </xdr:cNvSpPr>
      </xdr:nvSpPr>
      <xdr:spPr bwMode="auto">
        <a:xfrm flipH="1">
          <a:off x="2766060" y="4305300"/>
          <a:ext cx="342900" cy="0"/>
        </a:xfrm>
        <a:prstGeom prst="line">
          <a:avLst/>
        </a:prstGeom>
        <a:noFill/>
        <a:ln w="9525">
          <a:solidFill>
            <a:srgbClr val="000000"/>
          </a:solidFill>
          <a:round/>
          <a:headEnd/>
          <a:tailEnd/>
        </a:ln>
      </xdr:spPr>
    </xdr:sp>
    <xdr:clientData/>
  </xdr:twoCellAnchor>
  <xdr:twoCellAnchor>
    <xdr:from>
      <xdr:col>3</xdr:col>
      <xdr:colOff>0</xdr:colOff>
      <xdr:row>26</xdr:row>
      <xdr:rowOff>137160</xdr:rowOff>
    </xdr:from>
    <xdr:to>
      <xdr:col>3</xdr:col>
      <xdr:colOff>0</xdr:colOff>
      <xdr:row>30</xdr:row>
      <xdr:rowOff>99060</xdr:rowOff>
    </xdr:to>
    <xdr:sp macro="" textlink="">
      <xdr:nvSpPr>
        <xdr:cNvPr id="35454" name="Line 17"/>
        <xdr:cNvSpPr>
          <a:spLocks noChangeShapeType="1"/>
        </xdr:cNvSpPr>
      </xdr:nvSpPr>
      <xdr:spPr bwMode="auto">
        <a:xfrm>
          <a:off x="2430780" y="4541520"/>
          <a:ext cx="0" cy="632460"/>
        </a:xfrm>
        <a:prstGeom prst="line">
          <a:avLst/>
        </a:prstGeom>
        <a:noFill/>
        <a:ln w="9525">
          <a:solidFill>
            <a:srgbClr val="000000"/>
          </a:solidFill>
          <a:round/>
          <a:headEnd/>
          <a:tailEnd type="triangle" w="med" len="med"/>
        </a:ln>
      </xdr:spPr>
    </xdr:sp>
    <xdr:clientData/>
  </xdr:twoCellAnchor>
  <xdr:twoCellAnchor>
    <xdr:from>
      <xdr:col>8</xdr:col>
      <xdr:colOff>403860</xdr:colOff>
      <xdr:row>25</xdr:row>
      <xdr:rowOff>68580</xdr:rowOff>
    </xdr:from>
    <xdr:to>
      <xdr:col>9</xdr:col>
      <xdr:colOff>205740</xdr:colOff>
      <xdr:row>25</xdr:row>
      <xdr:rowOff>68580</xdr:rowOff>
    </xdr:to>
    <xdr:sp macro="" textlink="">
      <xdr:nvSpPr>
        <xdr:cNvPr id="35455" name="Line 18"/>
        <xdr:cNvSpPr>
          <a:spLocks noChangeShapeType="1"/>
        </xdr:cNvSpPr>
      </xdr:nvSpPr>
      <xdr:spPr bwMode="auto">
        <a:xfrm>
          <a:off x="5539740" y="4305300"/>
          <a:ext cx="342900" cy="0"/>
        </a:xfrm>
        <a:prstGeom prst="line">
          <a:avLst/>
        </a:prstGeom>
        <a:noFill/>
        <a:ln w="9525">
          <a:solidFill>
            <a:srgbClr val="000000"/>
          </a:solidFill>
          <a:round/>
          <a:headEnd/>
          <a:tailEnd/>
        </a:ln>
      </xdr:spPr>
    </xdr:sp>
    <xdr:clientData/>
  </xdr:twoCellAnchor>
  <xdr:twoCellAnchor>
    <xdr:from>
      <xdr:col>10</xdr:col>
      <xdr:colOff>0</xdr:colOff>
      <xdr:row>26</xdr:row>
      <xdr:rowOff>60960</xdr:rowOff>
    </xdr:from>
    <xdr:to>
      <xdr:col>10</xdr:col>
      <xdr:colOff>0</xdr:colOff>
      <xdr:row>29</xdr:row>
      <xdr:rowOff>30480</xdr:rowOff>
    </xdr:to>
    <xdr:sp macro="" textlink="">
      <xdr:nvSpPr>
        <xdr:cNvPr id="35456" name="Line 19"/>
        <xdr:cNvSpPr>
          <a:spLocks noChangeShapeType="1"/>
        </xdr:cNvSpPr>
      </xdr:nvSpPr>
      <xdr:spPr bwMode="auto">
        <a:xfrm>
          <a:off x="6217920" y="4465320"/>
          <a:ext cx="0" cy="472440"/>
        </a:xfrm>
        <a:prstGeom prst="line">
          <a:avLst/>
        </a:prstGeom>
        <a:noFill/>
        <a:ln w="9525">
          <a:solidFill>
            <a:srgbClr val="000000"/>
          </a:solidFill>
          <a:round/>
          <a:headEnd/>
          <a:tailEnd type="triangle" w="med" len="med"/>
        </a:ln>
      </xdr:spPr>
    </xdr:sp>
    <xdr:clientData/>
  </xdr:twoCellAnchor>
  <xdr:twoCellAnchor>
    <xdr:from>
      <xdr:col>6</xdr:col>
      <xdr:colOff>140970</xdr:colOff>
      <xdr:row>35</xdr:row>
      <xdr:rowOff>131445</xdr:rowOff>
    </xdr:from>
    <xdr:to>
      <xdr:col>9</xdr:col>
      <xdr:colOff>20</xdr:colOff>
      <xdr:row>39</xdr:row>
      <xdr:rowOff>85755</xdr:rowOff>
    </xdr:to>
    <xdr:sp macro="" textlink="">
      <xdr:nvSpPr>
        <xdr:cNvPr id="1044" name="Rectangle 20"/>
        <xdr:cNvSpPr>
          <a:spLocks noChangeArrowheads="1"/>
        </xdr:cNvSpPr>
      </xdr:nvSpPr>
      <xdr:spPr bwMode="auto">
        <a:xfrm>
          <a:off x="4067175" y="5848350"/>
          <a:ext cx="1438275" cy="609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en-US" sz="1200" b="1" i="0" strike="noStrike">
              <a:solidFill>
                <a:srgbClr val="000000"/>
              </a:solidFill>
              <a:latin typeface="Times New Roman"/>
              <a:cs typeface="Times New Roman"/>
            </a:rPr>
            <a:t>Do Nothing - It is</a:t>
          </a:r>
        </a:p>
        <a:p>
          <a:pPr algn="ctr" rtl="0">
            <a:defRPr sz="1000"/>
          </a:pPr>
          <a:r>
            <a:rPr lang="en-US" sz="1200" b="1" i="0" strike="noStrike">
              <a:solidFill>
                <a:srgbClr val="000000"/>
              </a:solidFill>
              <a:latin typeface="Times New Roman"/>
              <a:cs typeface="Times New Roman"/>
            </a:rPr>
            <a:t>A Pledge</a:t>
          </a:r>
          <a:endParaRPr lang="en-US" sz="1200" b="0" i="0" strike="noStrike">
            <a:solidFill>
              <a:srgbClr val="000000"/>
            </a:solidFill>
            <a:latin typeface="Times New Roman"/>
            <a:cs typeface="Times New Roman"/>
          </a:endParaRPr>
        </a:p>
        <a:p>
          <a:pPr algn="ctr" rtl="0">
            <a:defRPr sz="1000"/>
          </a:pPr>
          <a:endParaRPr lang="en-US" sz="1200" b="0" i="0" strike="noStrike">
            <a:solidFill>
              <a:srgbClr val="000000"/>
            </a:solidFill>
            <a:latin typeface="Times New Roman"/>
            <a:cs typeface="Times New Roman"/>
          </a:endParaRPr>
        </a:p>
      </xdr:txBody>
    </xdr:sp>
    <xdr:clientData/>
  </xdr:twoCellAnchor>
  <xdr:twoCellAnchor>
    <xdr:from>
      <xdr:col>9</xdr:col>
      <xdr:colOff>480907</xdr:colOff>
      <xdr:row>36</xdr:row>
      <xdr:rowOff>38100</xdr:rowOff>
    </xdr:from>
    <xdr:to>
      <xdr:col>10</xdr:col>
      <xdr:colOff>617954</xdr:colOff>
      <xdr:row>38</xdr:row>
      <xdr:rowOff>102846</xdr:rowOff>
    </xdr:to>
    <xdr:sp macro="" textlink="">
      <xdr:nvSpPr>
        <xdr:cNvPr id="1045" name="Rectangle 21"/>
        <xdr:cNvSpPr>
          <a:spLocks noChangeArrowheads="1"/>
        </xdr:cNvSpPr>
      </xdr:nvSpPr>
      <xdr:spPr bwMode="auto">
        <a:xfrm>
          <a:off x="6263640" y="5897033"/>
          <a:ext cx="687381" cy="38648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n-US" sz="1000" b="0" i="0" strike="noStrike">
              <a:solidFill>
                <a:srgbClr val="000000"/>
              </a:solidFill>
              <a:latin typeface="Times New Roman"/>
              <a:cs typeface="Times New Roman"/>
            </a:rPr>
            <a:t>YES</a:t>
          </a:r>
        </a:p>
        <a:p>
          <a:pPr algn="l" rtl="0">
            <a:defRPr sz="1000"/>
          </a:pPr>
          <a:endParaRPr lang="en-US" sz="1000" b="0" i="0" strike="noStrike">
            <a:solidFill>
              <a:srgbClr val="000000"/>
            </a:solidFill>
            <a:latin typeface="Times New Roman"/>
            <a:cs typeface="Times New Roman"/>
          </a:endParaRPr>
        </a:p>
      </xdr:txBody>
    </xdr:sp>
    <xdr:clientData/>
  </xdr:twoCellAnchor>
  <xdr:twoCellAnchor>
    <xdr:from>
      <xdr:col>7</xdr:col>
      <xdr:colOff>331470</xdr:colOff>
      <xdr:row>30</xdr:row>
      <xdr:rowOff>95250</xdr:rowOff>
    </xdr:from>
    <xdr:to>
      <xdr:col>8</xdr:col>
      <xdr:colOff>405805</xdr:colOff>
      <xdr:row>32</xdr:row>
      <xdr:rowOff>159996</xdr:rowOff>
    </xdr:to>
    <xdr:sp macro="" textlink="">
      <xdr:nvSpPr>
        <xdr:cNvPr id="1046" name="Rectangle 22"/>
        <xdr:cNvSpPr>
          <a:spLocks noChangeArrowheads="1"/>
        </xdr:cNvSpPr>
      </xdr:nvSpPr>
      <xdr:spPr bwMode="auto">
        <a:xfrm>
          <a:off x="4781550" y="5010150"/>
          <a:ext cx="590550" cy="3810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strike="noStrike">
              <a:solidFill>
                <a:srgbClr val="000000"/>
              </a:solidFill>
              <a:latin typeface="Times New Roman"/>
              <a:cs typeface="Times New Roman"/>
            </a:rPr>
            <a:t>NO</a:t>
          </a:r>
        </a:p>
        <a:p>
          <a:pPr algn="l" rtl="0">
            <a:defRPr sz="1000"/>
          </a:pPr>
          <a:endParaRPr lang="en-US" sz="1000" b="0" i="0" strike="noStrike">
            <a:solidFill>
              <a:srgbClr val="000000"/>
            </a:solidFill>
            <a:latin typeface="Times New Roman"/>
            <a:cs typeface="Times New Roman"/>
          </a:endParaRPr>
        </a:p>
      </xdr:txBody>
    </xdr:sp>
    <xdr:clientData/>
  </xdr:twoCellAnchor>
  <xdr:twoCellAnchor>
    <xdr:from>
      <xdr:col>3</xdr:col>
      <xdr:colOff>140970</xdr:colOff>
      <xdr:row>34</xdr:row>
      <xdr:rowOff>133350</xdr:rowOff>
    </xdr:from>
    <xdr:to>
      <xdr:col>4</xdr:col>
      <xdr:colOff>200081</xdr:colOff>
      <xdr:row>37</xdr:row>
      <xdr:rowOff>28575</xdr:rowOff>
    </xdr:to>
    <xdr:sp macro="" textlink="">
      <xdr:nvSpPr>
        <xdr:cNvPr id="1047" name="Rectangle 23"/>
        <xdr:cNvSpPr>
          <a:spLocks noChangeArrowheads="1"/>
        </xdr:cNvSpPr>
      </xdr:nvSpPr>
      <xdr:spPr bwMode="auto">
        <a:xfrm>
          <a:off x="2495550" y="5695950"/>
          <a:ext cx="590550" cy="38100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n-US" sz="1000" b="0" i="0" strike="noStrike">
              <a:solidFill>
                <a:srgbClr val="000000"/>
              </a:solidFill>
              <a:latin typeface="Times New Roman"/>
              <a:cs typeface="Times New Roman"/>
            </a:rPr>
            <a:t>NO</a:t>
          </a:r>
        </a:p>
        <a:p>
          <a:pPr algn="l" rtl="0">
            <a:defRPr sz="1000"/>
          </a:pPr>
          <a:endParaRPr lang="en-US" sz="1000" b="0" i="0" strike="noStrike">
            <a:solidFill>
              <a:srgbClr val="000000"/>
            </a:solidFill>
            <a:latin typeface="Times New Roman"/>
            <a:cs typeface="Times New Roman"/>
          </a:endParaRPr>
        </a:p>
      </xdr:txBody>
    </xdr:sp>
    <xdr:clientData/>
  </xdr:twoCellAnchor>
  <xdr:twoCellAnchor>
    <xdr:from>
      <xdr:col>1</xdr:col>
      <xdr:colOff>272415</xdr:colOff>
      <xdr:row>35</xdr:row>
      <xdr:rowOff>131445</xdr:rowOff>
    </xdr:from>
    <xdr:to>
      <xdr:col>2</xdr:col>
      <xdr:colOff>274345</xdr:colOff>
      <xdr:row>38</xdr:row>
      <xdr:rowOff>26670</xdr:rowOff>
    </xdr:to>
    <xdr:sp macro="" textlink="">
      <xdr:nvSpPr>
        <xdr:cNvPr id="1048" name="Rectangle 24"/>
        <xdr:cNvSpPr>
          <a:spLocks noChangeArrowheads="1"/>
        </xdr:cNvSpPr>
      </xdr:nvSpPr>
      <xdr:spPr bwMode="auto">
        <a:xfrm>
          <a:off x="1171575" y="5848350"/>
          <a:ext cx="933450" cy="38100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n-US" sz="1000" b="0" i="0" strike="noStrike">
              <a:solidFill>
                <a:srgbClr val="000000"/>
              </a:solidFill>
              <a:latin typeface="Times New Roman"/>
              <a:cs typeface="Times New Roman"/>
            </a:rPr>
            <a:t>YES</a:t>
          </a:r>
        </a:p>
        <a:p>
          <a:pPr algn="l" rtl="0">
            <a:defRPr sz="1000"/>
          </a:pPr>
          <a:endParaRPr lang="en-US" sz="1000" b="0" i="0" strike="noStrike">
            <a:solidFill>
              <a:srgbClr val="000000"/>
            </a:solidFill>
            <a:latin typeface="Times New Roman"/>
            <a:cs typeface="Times New Roman"/>
          </a:endParaRPr>
        </a:p>
      </xdr:txBody>
    </xdr:sp>
    <xdr:clientData/>
  </xdr:twoCellAnchor>
  <xdr:twoCellAnchor>
    <xdr:from>
      <xdr:col>10</xdr:col>
      <xdr:colOff>197273</xdr:colOff>
      <xdr:row>32</xdr:row>
      <xdr:rowOff>101600</xdr:rowOff>
    </xdr:from>
    <xdr:to>
      <xdr:col>10</xdr:col>
      <xdr:colOff>203200</xdr:colOff>
      <xdr:row>36</xdr:row>
      <xdr:rowOff>38100</xdr:rowOff>
    </xdr:to>
    <xdr:sp macro="" textlink="">
      <xdr:nvSpPr>
        <xdr:cNvPr id="35462" name="Line 25"/>
        <xdr:cNvSpPr>
          <a:spLocks noChangeShapeType="1"/>
        </xdr:cNvSpPr>
      </xdr:nvSpPr>
      <xdr:spPr bwMode="auto">
        <a:xfrm flipH="1">
          <a:off x="6530340" y="5317067"/>
          <a:ext cx="5927" cy="579966"/>
        </a:xfrm>
        <a:prstGeom prst="line">
          <a:avLst/>
        </a:prstGeom>
        <a:noFill/>
        <a:ln w="9525">
          <a:solidFill>
            <a:srgbClr val="000000"/>
          </a:solidFill>
          <a:round/>
          <a:headEnd/>
          <a:tailEnd/>
        </a:ln>
      </xdr:spPr>
    </xdr:sp>
    <xdr:clientData/>
  </xdr:twoCellAnchor>
  <xdr:twoCellAnchor>
    <xdr:from>
      <xdr:col>8</xdr:col>
      <xdr:colOff>403860</xdr:colOff>
      <xdr:row>31</xdr:row>
      <xdr:rowOff>91440</xdr:rowOff>
    </xdr:from>
    <xdr:to>
      <xdr:col>9</xdr:col>
      <xdr:colOff>68580</xdr:colOff>
      <xdr:row>31</xdr:row>
      <xdr:rowOff>91440</xdr:rowOff>
    </xdr:to>
    <xdr:sp macro="" textlink="">
      <xdr:nvSpPr>
        <xdr:cNvPr id="35463" name="Line 26"/>
        <xdr:cNvSpPr>
          <a:spLocks noChangeShapeType="1"/>
        </xdr:cNvSpPr>
      </xdr:nvSpPr>
      <xdr:spPr bwMode="auto">
        <a:xfrm flipH="1">
          <a:off x="5539740" y="5334000"/>
          <a:ext cx="205740" cy="0"/>
        </a:xfrm>
        <a:prstGeom prst="line">
          <a:avLst/>
        </a:prstGeom>
        <a:noFill/>
        <a:ln w="9525">
          <a:solidFill>
            <a:srgbClr val="000000"/>
          </a:solidFill>
          <a:round/>
          <a:headEnd/>
          <a:tailEnd/>
        </a:ln>
      </xdr:spPr>
    </xdr:sp>
    <xdr:clientData/>
  </xdr:twoCellAnchor>
  <xdr:twoCellAnchor>
    <xdr:from>
      <xdr:col>7</xdr:col>
      <xdr:colOff>137160</xdr:colOff>
      <xdr:row>32</xdr:row>
      <xdr:rowOff>0</xdr:rowOff>
    </xdr:from>
    <xdr:to>
      <xdr:col>7</xdr:col>
      <xdr:colOff>342900</xdr:colOff>
      <xdr:row>32</xdr:row>
      <xdr:rowOff>0</xdr:rowOff>
    </xdr:to>
    <xdr:sp macro="" textlink="">
      <xdr:nvSpPr>
        <xdr:cNvPr id="35464" name="Line 27"/>
        <xdr:cNvSpPr>
          <a:spLocks noChangeShapeType="1"/>
        </xdr:cNvSpPr>
      </xdr:nvSpPr>
      <xdr:spPr bwMode="auto">
        <a:xfrm flipH="1">
          <a:off x="4732020" y="5410200"/>
          <a:ext cx="205740" cy="0"/>
        </a:xfrm>
        <a:prstGeom prst="line">
          <a:avLst/>
        </a:prstGeom>
        <a:noFill/>
        <a:ln w="9525">
          <a:solidFill>
            <a:srgbClr val="000000"/>
          </a:solidFill>
          <a:round/>
          <a:headEnd/>
          <a:tailEnd/>
        </a:ln>
      </xdr:spPr>
    </xdr:sp>
    <xdr:clientData/>
  </xdr:twoCellAnchor>
  <xdr:twoCellAnchor>
    <xdr:from>
      <xdr:col>7</xdr:col>
      <xdr:colOff>137160</xdr:colOff>
      <xdr:row>32</xdr:row>
      <xdr:rowOff>0</xdr:rowOff>
    </xdr:from>
    <xdr:to>
      <xdr:col>7</xdr:col>
      <xdr:colOff>137160</xdr:colOff>
      <xdr:row>35</xdr:row>
      <xdr:rowOff>129540</xdr:rowOff>
    </xdr:to>
    <xdr:sp macro="" textlink="">
      <xdr:nvSpPr>
        <xdr:cNvPr id="35465" name="Line 28"/>
        <xdr:cNvSpPr>
          <a:spLocks noChangeShapeType="1"/>
        </xdr:cNvSpPr>
      </xdr:nvSpPr>
      <xdr:spPr bwMode="auto">
        <a:xfrm>
          <a:off x="4732020" y="5410200"/>
          <a:ext cx="0" cy="632460"/>
        </a:xfrm>
        <a:prstGeom prst="line">
          <a:avLst/>
        </a:prstGeom>
        <a:noFill/>
        <a:ln w="9525">
          <a:solidFill>
            <a:srgbClr val="000000"/>
          </a:solidFill>
          <a:round/>
          <a:headEnd/>
          <a:tailEnd type="triangle" w="med" len="med"/>
        </a:ln>
      </xdr:spPr>
    </xdr:sp>
    <xdr:clientData/>
  </xdr:twoCellAnchor>
  <xdr:twoCellAnchor>
    <xdr:from>
      <xdr:col>2</xdr:col>
      <xdr:colOff>0</xdr:colOff>
      <xdr:row>33</xdr:row>
      <xdr:rowOff>68580</xdr:rowOff>
    </xdr:from>
    <xdr:to>
      <xdr:col>2</xdr:col>
      <xdr:colOff>0</xdr:colOff>
      <xdr:row>35</xdr:row>
      <xdr:rowOff>129540</xdr:rowOff>
    </xdr:to>
    <xdr:sp macro="" textlink="">
      <xdr:nvSpPr>
        <xdr:cNvPr id="35466" name="Line 29"/>
        <xdr:cNvSpPr>
          <a:spLocks noChangeShapeType="1"/>
        </xdr:cNvSpPr>
      </xdr:nvSpPr>
      <xdr:spPr bwMode="auto">
        <a:xfrm flipH="1">
          <a:off x="1889760" y="5646420"/>
          <a:ext cx="0" cy="396240"/>
        </a:xfrm>
        <a:prstGeom prst="line">
          <a:avLst/>
        </a:prstGeom>
        <a:noFill/>
        <a:ln w="9525">
          <a:solidFill>
            <a:srgbClr val="000000"/>
          </a:solidFill>
          <a:round/>
          <a:headEnd/>
          <a:tailEnd/>
        </a:ln>
      </xdr:spPr>
    </xdr:sp>
    <xdr:clientData/>
  </xdr:twoCellAnchor>
  <xdr:twoCellAnchor>
    <xdr:from>
      <xdr:col>3</xdr:col>
      <xdr:colOff>335280</xdr:colOff>
      <xdr:row>33</xdr:row>
      <xdr:rowOff>68580</xdr:rowOff>
    </xdr:from>
    <xdr:to>
      <xdr:col>3</xdr:col>
      <xdr:colOff>335280</xdr:colOff>
      <xdr:row>34</xdr:row>
      <xdr:rowOff>137160</xdr:rowOff>
    </xdr:to>
    <xdr:sp macro="" textlink="">
      <xdr:nvSpPr>
        <xdr:cNvPr id="35467" name="Line 30"/>
        <xdr:cNvSpPr>
          <a:spLocks noChangeShapeType="1"/>
        </xdr:cNvSpPr>
      </xdr:nvSpPr>
      <xdr:spPr bwMode="auto">
        <a:xfrm>
          <a:off x="2766060" y="5646420"/>
          <a:ext cx="0" cy="236220"/>
        </a:xfrm>
        <a:prstGeom prst="line">
          <a:avLst/>
        </a:prstGeom>
        <a:noFill/>
        <a:ln w="9525">
          <a:solidFill>
            <a:srgbClr val="000000"/>
          </a:solidFill>
          <a:round/>
          <a:headEnd/>
          <a:tailEnd/>
        </a:ln>
      </xdr:spPr>
    </xdr:sp>
    <xdr:clientData/>
  </xdr:twoCellAnchor>
  <xdr:twoCellAnchor>
    <xdr:from>
      <xdr:col>2</xdr:col>
      <xdr:colOff>66675</xdr:colOff>
      <xdr:row>39</xdr:row>
      <xdr:rowOff>1905</xdr:rowOff>
    </xdr:from>
    <xdr:to>
      <xdr:col>4</xdr:col>
      <xdr:colOff>398138</xdr:colOff>
      <xdr:row>43</xdr:row>
      <xdr:rowOff>152400</xdr:rowOff>
    </xdr:to>
    <xdr:sp macro="" textlink="">
      <xdr:nvSpPr>
        <xdr:cNvPr id="1055" name="Rectangle 31"/>
        <xdr:cNvSpPr>
          <a:spLocks noChangeArrowheads="1"/>
        </xdr:cNvSpPr>
      </xdr:nvSpPr>
      <xdr:spPr bwMode="auto">
        <a:xfrm>
          <a:off x="1997075" y="6343438"/>
          <a:ext cx="1432130" cy="793962"/>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en-US" sz="1400" b="1" i="0" strike="noStrike">
              <a:solidFill>
                <a:srgbClr val="000000"/>
              </a:solidFill>
              <a:latin typeface="Times New Roman"/>
              <a:cs typeface="Times New Roman"/>
            </a:rPr>
            <a:t>Have funds been</a:t>
          </a:r>
        </a:p>
        <a:p>
          <a:pPr algn="ctr" rtl="0">
            <a:defRPr sz="1000"/>
          </a:pPr>
          <a:r>
            <a:rPr lang="en-US" sz="1400" b="1" i="0" strike="noStrike">
              <a:solidFill>
                <a:srgbClr val="000000"/>
              </a:solidFill>
              <a:latin typeface="Times New Roman"/>
              <a:cs typeface="Times New Roman"/>
            </a:rPr>
            <a:t>received?</a:t>
          </a:r>
          <a:endParaRPr lang="en-US" sz="1400" b="0" i="0" strike="noStrike">
            <a:solidFill>
              <a:srgbClr val="000000"/>
            </a:solidFill>
            <a:latin typeface="Times New Roman"/>
            <a:cs typeface="Times New Roman"/>
          </a:endParaRPr>
        </a:p>
        <a:p>
          <a:pPr algn="ctr" rtl="0">
            <a:defRPr sz="1000"/>
          </a:pPr>
          <a:endParaRPr lang="en-US" sz="1400" b="0" i="0" strike="noStrike">
            <a:solidFill>
              <a:srgbClr val="000000"/>
            </a:solidFill>
            <a:latin typeface="Times New Roman"/>
            <a:cs typeface="Times New Roman"/>
          </a:endParaRPr>
        </a:p>
      </xdr:txBody>
    </xdr:sp>
    <xdr:clientData/>
  </xdr:twoCellAnchor>
  <xdr:twoCellAnchor>
    <xdr:from>
      <xdr:col>6</xdr:col>
      <xdr:colOff>274320</xdr:colOff>
      <xdr:row>40</xdr:row>
      <xdr:rowOff>76200</xdr:rowOff>
    </xdr:from>
    <xdr:to>
      <xdr:col>8</xdr:col>
      <xdr:colOff>472455</xdr:colOff>
      <xdr:row>44</xdr:row>
      <xdr:rowOff>38100</xdr:rowOff>
    </xdr:to>
    <xdr:sp macro="" textlink="">
      <xdr:nvSpPr>
        <xdr:cNvPr id="1056" name="Rectangle 32"/>
        <xdr:cNvSpPr>
          <a:spLocks noChangeArrowheads="1"/>
        </xdr:cNvSpPr>
      </xdr:nvSpPr>
      <xdr:spPr bwMode="auto">
        <a:xfrm>
          <a:off x="4200525" y="6610350"/>
          <a:ext cx="1238250" cy="609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en-US" sz="1200" b="1" i="0" strike="noStrike">
              <a:solidFill>
                <a:srgbClr val="000000"/>
              </a:solidFill>
              <a:latin typeface="Times New Roman"/>
              <a:cs typeface="Times New Roman"/>
            </a:rPr>
            <a:t>Memo Entry</a:t>
          </a:r>
        </a:p>
        <a:p>
          <a:pPr algn="ctr" rtl="0">
            <a:defRPr sz="1000"/>
          </a:pPr>
          <a:r>
            <a:rPr lang="en-US" sz="1200" b="1" i="0" strike="noStrike">
              <a:solidFill>
                <a:srgbClr val="000000"/>
              </a:solidFill>
              <a:latin typeface="Times New Roman"/>
              <a:cs typeface="Times New Roman"/>
            </a:rPr>
            <a:t>Only</a:t>
          </a:r>
          <a:endParaRPr lang="en-US" sz="1200" b="0" i="0" strike="noStrike">
            <a:solidFill>
              <a:srgbClr val="000000"/>
            </a:solidFill>
            <a:latin typeface="Times New Roman"/>
            <a:cs typeface="Times New Roman"/>
          </a:endParaRPr>
        </a:p>
        <a:p>
          <a:pPr algn="ctr" rtl="0">
            <a:defRPr sz="1000"/>
          </a:pPr>
          <a:endParaRPr lang="en-US" sz="1200" b="0" i="0" strike="noStrike">
            <a:solidFill>
              <a:srgbClr val="000000"/>
            </a:solidFill>
            <a:latin typeface="Times New Roman"/>
            <a:cs typeface="Times New Roman"/>
          </a:endParaRPr>
        </a:p>
      </xdr:txBody>
    </xdr:sp>
    <xdr:clientData/>
  </xdr:twoCellAnchor>
  <xdr:twoCellAnchor>
    <xdr:from>
      <xdr:col>9</xdr:col>
      <xdr:colOff>145203</xdr:colOff>
      <xdr:row>43</xdr:row>
      <xdr:rowOff>71120</xdr:rowOff>
    </xdr:from>
    <xdr:to>
      <xdr:col>11</xdr:col>
      <xdr:colOff>278553</xdr:colOff>
      <xdr:row>51</xdr:row>
      <xdr:rowOff>8467</xdr:rowOff>
    </xdr:to>
    <xdr:sp macro="" textlink="">
      <xdr:nvSpPr>
        <xdr:cNvPr id="1057" name="Rectangle 33"/>
        <xdr:cNvSpPr>
          <a:spLocks noChangeArrowheads="1"/>
        </xdr:cNvSpPr>
      </xdr:nvSpPr>
      <xdr:spPr bwMode="auto">
        <a:xfrm>
          <a:off x="5927936" y="7056120"/>
          <a:ext cx="1310217" cy="122428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en-US" sz="1400" b="1" i="0" strike="noStrike">
              <a:solidFill>
                <a:srgbClr val="000000"/>
              </a:solidFill>
              <a:latin typeface="Times New Roman"/>
              <a:cs typeface="Times New Roman"/>
            </a:rPr>
            <a:t>Book Cash &amp;</a:t>
          </a:r>
        </a:p>
        <a:p>
          <a:pPr algn="ctr" rtl="0">
            <a:defRPr sz="1000"/>
          </a:pPr>
          <a:r>
            <a:rPr lang="en-US" sz="1400" b="1" i="0" strike="noStrike">
              <a:solidFill>
                <a:srgbClr val="000000"/>
              </a:solidFill>
              <a:latin typeface="Times New Roman"/>
              <a:cs typeface="Times New Roman"/>
            </a:rPr>
            <a:t>Advances</a:t>
          </a:r>
          <a:r>
            <a:rPr lang="en-US" sz="1400" b="1" i="0" strike="noStrike" baseline="0">
              <a:solidFill>
                <a:srgbClr val="000000"/>
              </a:solidFill>
              <a:latin typeface="Times New Roman"/>
              <a:cs typeface="Times New Roman"/>
            </a:rPr>
            <a:t> (Including Tuition and Fees</a:t>
          </a:r>
          <a:endParaRPr lang="en-US" sz="1400" b="0" i="0" strike="noStrike">
            <a:solidFill>
              <a:srgbClr val="000000"/>
            </a:solidFill>
            <a:latin typeface="Times New Roman"/>
            <a:cs typeface="Times New Roman"/>
          </a:endParaRPr>
        </a:p>
        <a:p>
          <a:pPr algn="ctr" rtl="0">
            <a:defRPr sz="1000"/>
          </a:pPr>
          <a:endParaRPr lang="en-US" sz="1400" b="0" i="0" strike="noStrike">
            <a:solidFill>
              <a:srgbClr val="000000"/>
            </a:solidFill>
            <a:latin typeface="Times New Roman"/>
            <a:cs typeface="Times New Roman"/>
          </a:endParaRPr>
        </a:p>
      </xdr:txBody>
    </xdr:sp>
    <xdr:clientData/>
  </xdr:twoCellAnchor>
  <xdr:twoCellAnchor>
    <xdr:from>
      <xdr:col>10</xdr:col>
      <xdr:colOff>163405</xdr:colOff>
      <xdr:row>38</xdr:row>
      <xdr:rowOff>101602</xdr:rowOff>
    </xdr:from>
    <xdr:to>
      <xdr:col>10</xdr:col>
      <xdr:colOff>177799</xdr:colOff>
      <xdr:row>43</xdr:row>
      <xdr:rowOff>89748</xdr:rowOff>
    </xdr:to>
    <xdr:sp macro="" textlink="">
      <xdr:nvSpPr>
        <xdr:cNvPr id="35471" name="Line 34"/>
        <xdr:cNvSpPr>
          <a:spLocks noChangeShapeType="1"/>
        </xdr:cNvSpPr>
      </xdr:nvSpPr>
      <xdr:spPr bwMode="auto">
        <a:xfrm flipH="1">
          <a:off x="6496472" y="6282269"/>
          <a:ext cx="14394" cy="792479"/>
        </a:xfrm>
        <a:prstGeom prst="line">
          <a:avLst/>
        </a:prstGeom>
        <a:noFill/>
        <a:ln w="9525">
          <a:solidFill>
            <a:srgbClr val="000000"/>
          </a:solidFill>
          <a:round/>
          <a:headEnd/>
          <a:tailEnd type="triangle" w="med" len="med"/>
        </a:ln>
      </xdr:spPr>
    </xdr:sp>
    <xdr:clientData/>
  </xdr:twoCellAnchor>
  <xdr:twoCellAnchor>
    <xdr:from>
      <xdr:col>5</xdr:col>
      <xdr:colOff>0</xdr:colOff>
      <xdr:row>40</xdr:row>
      <xdr:rowOff>76200</xdr:rowOff>
    </xdr:from>
    <xdr:to>
      <xdr:col>6</xdr:col>
      <xdr:colOff>0</xdr:colOff>
      <xdr:row>42</xdr:row>
      <xdr:rowOff>133350</xdr:rowOff>
    </xdr:to>
    <xdr:sp macro="" textlink="">
      <xdr:nvSpPr>
        <xdr:cNvPr id="1059" name="Rectangle 35"/>
        <xdr:cNvSpPr>
          <a:spLocks noChangeArrowheads="1"/>
        </xdr:cNvSpPr>
      </xdr:nvSpPr>
      <xdr:spPr bwMode="auto">
        <a:xfrm>
          <a:off x="3409950" y="6610350"/>
          <a:ext cx="523875" cy="38100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n-US" sz="1000" b="0" i="0" strike="noStrike">
              <a:solidFill>
                <a:srgbClr val="000000"/>
              </a:solidFill>
              <a:latin typeface="Times New Roman"/>
              <a:cs typeface="Times New Roman"/>
            </a:rPr>
            <a:t>NO</a:t>
          </a:r>
        </a:p>
        <a:p>
          <a:pPr algn="l" rtl="0">
            <a:defRPr sz="1000"/>
          </a:pPr>
          <a:endParaRPr lang="en-US" sz="1000" b="0" i="0" strike="noStrike">
            <a:solidFill>
              <a:srgbClr val="000000"/>
            </a:solidFill>
            <a:latin typeface="Times New Roman"/>
            <a:cs typeface="Times New Roman"/>
          </a:endParaRPr>
        </a:p>
      </xdr:txBody>
    </xdr:sp>
    <xdr:clientData/>
  </xdr:twoCellAnchor>
  <xdr:twoCellAnchor>
    <xdr:from>
      <xdr:col>3</xdr:col>
      <xdr:colOff>403860</xdr:colOff>
      <xdr:row>37</xdr:row>
      <xdr:rowOff>30480</xdr:rowOff>
    </xdr:from>
    <xdr:to>
      <xdr:col>3</xdr:col>
      <xdr:colOff>403860</xdr:colOff>
      <xdr:row>39</xdr:row>
      <xdr:rowOff>7620</xdr:rowOff>
    </xdr:to>
    <xdr:sp macro="" textlink="">
      <xdr:nvSpPr>
        <xdr:cNvPr id="35473" name="Line 36"/>
        <xdr:cNvSpPr>
          <a:spLocks noChangeShapeType="1"/>
        </xdr:cNvSpPr>
      </xdr:nvSpPr>
      <xdr:spPr bwMode="auto">
        <a:xfrm>
          <a:off x="2834640" y="6278880"/>
          <a:ext cx="0" cy="312420"/>
        </a:xfrm>
        <a:prstGeom prst="line">
          <a:avLst/>
        </a:prstGeom>
        <a:noFill/>
        <a:ln w="9525">
          <a:solidFill>
            <a:srgbClr val="000000"/>
          </a:solidFill>
          <a:round/>
          <a:headEnd/>
          <a:tailEnd type="triangle" w="med" len="med"/>
        </a:ln>
      </xdr:spPr>
    </xdr:sp>
    <xdr:clientData/>
  </xdr:twoCellAnchor>
  <xdr:twoCellAnchor>
    <xdr:from>
      <xdr:col>4</xdr:col>
      <xdr:colOff>403860</xdr:colOff>
      <xdr:row>42</xdr:row>
      <xdr:rowOff>137160</xdr:rowOff>
    </xdr:from>
    <xdr:to>
      <xdr:col>5</xdr:col>
      <xdr:colOff>0</xdr:colOff>
      <xdr:row>42</xdr:row>
      <xdr:rowOff>137160</xdr:rowOff>
    </xdr:to>
    <xdr:sp macro="" textlink="">
      <xdr:nvSpPr>
        <xdr:cNvPr id="35474" name="Line 37"/>
        <xdr:cNvSpPr>
          <a:spLocks noChangeShapeType="1"/>
        </xdr:cNvSpPr>
      </xdr:nvSpPr>
      <xdr:spPr bwMode="auto">
        <a:xfrm>
          <a:off x="3375660" y="7223760"/>
          <a:ext cx="137160" cy="0"/>
        </a:xfrm>
        <a:prstGeom prst="line">
          <a:avLst/>
        </a:prstGeom>
        <a:noFill/>
        <a:ln w="9525">
          <a:solidFill>
            <a:srgbClr val="000000"/>
          </a:solidFill>
          <a:round/>
          <a:headEnd/>
          <a:tailEnd/>
        </a:ln>
      </xdr:spPr>
    </xdr:sp>
    <xdr:clientData/>
  </xdr:twoCellAnchor>
  <xdr:twoCellAnchor>
    <xdr:from>
      <xdr:col>6</xdr:col>
      <xdr:colOff>0</xdr:colOff>
      <xdr:row>42</xdr:row>
      <xdr:rowOff>137160</xdr:rowOff>
    </xdr:from>
    <xdr:to>
      <xdr:col>6</xdr:col>
      <xdr:colOff>274320</xdr:colOff>
      <xdr:row>42</xdr:row>
      <xdr:rowOff>137160</xdr:rowOff>
    </xdr:to>
    <xdr:sp macro="" textlink="">
      <xdr:nvSpPr>
        <xdr:cNvPr id="35475" name="Line 38"/>
        <xdr:cNvSpPr>
          <a:spLocks noChangeShapeType="1"/>
        </xdr:cNvSpPr>
      </xdr:nvSpPr>
      <xdr:spPr bwMode="auto">
        <a:xfrm>
          <a:off x="4053840" y="7223760"/>
          <a:ext cx="274320" cy="0"/>
        </a:xfrm>
        <a:prstGeom prst="line">
          <a:avLst/>
        </a:prstGeom>
        <a:noFill/>
        <a:ln w="9525">
          <a:solidFill>
            <a:srgbClr val="000000"/>
          </a:solidFill>
          <a:round/>
          <a:headEnd/>
          <a:tailEnd type="triangle" w="med" len="med"/>
        </a:ln>
      </xdr:spPr>
    </xdr:sp>
    <xdr:clientData/>
  </xdr:twoCellAnchor>
  <xdr:twoCellAnchor>
    <xdr:from>
      <xdr:col>6</xdr:col>
      <xdr:colOff>0</xdr:colOff>
      <xdr:row>45</xdr:row>
      <xdr:rowOff>104775</xdr:rowOff>
    </xdr:from>
    <xdr:to>
      <xdr:col>8</xdr:col>
      <xdr:colOff>207672</xdr:colOff>
      <xdr:row>50</xdr:row>
      <xdr:rowOff>140975</xdr:rowOff>
    </xdr:to>
    <xdr:sp macro="" textlink="">
      <xdr:nvSpPr>
        <xdr:cNvPr id="1063" name="Rectangle 39"/>
        <xdr:cNvSpPr>
          <a:spLocks noChangeArrowheads="1"/>
        </xdr:cNvSpPr>
      </xdr:nvSpPr>
      <xdr:spPr bwMode="auto">
        <a:xfrm>
          <a:off x="3933825" y="7448550"/>
          <a:ext cx="1247775" cy="838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en-US" sz="1400" b="1" i="0" strike="noStrike">
              <a:solidFill>
                <a:srgbClr val="000000"/>
              </a:solidFill>
              <a:latin typeface="Times New Roman"/>
              <a:cs typeface="Times New Roman"/>
            </a:rPr>
            <a:t>Book Asset &amp;</a:t>
          </a:r>
        </a:p>
        <a:p>
          <a:pPr algn="ctr" rtl="0">
            <a:defRPr sz="1000"/>
          </a:pPr>
          <a:r>
            <a:rPr lang="en-US" sz="1400" b="1" i="0" strike="noStrike">
              <a:solidFill>
                <a:srgbClr val="000000"/>
              </a:solidFill>
              <a:latin typeface="Times New Roman"/>
              <a:cs typeface="Times New Roman"/>
            </a:rPr>
            <a:t>Revenue</a:t>
          </a:r>
          <a:endParaRPr lang="en-US" sz="1400" b="0" i="0" strike="noStrike">
            <a:solidFill>
              <a:srgbClr val="000000"/>
            </a:solidFill>
            <a:latin typeface="Times New Roman"/>
            <a:cs typeface="Times New Roman"/>
          </a:endParaRPr>
        </a:p>
        <a:p>
          <a:pPr algn="ctr" rtl="0">
            <a:defRPr sz="1000"/>
          </a:pPr>
          <a:endParaRPr lang="en-US" sz="1400" b="0" i="0" strike="noStrike">
            <a:solidFill>
              <a:srgbClr val="000000"/>
            </a:solidFill>
            <a:latin typeface="Times New Roman"/>
            <a:cs typeface="Times New Roman"/>
          </a:endParaRPr>
        </a:p>
      </xdr:txBody>
    </xdr:sp>
    <xdr:clientData/>
  </xdr:twoCellAnchor>
  <xdr:twoCellAnchor>
    <xdr:from>
      <xdr:col>1</xdr:col>
      <xdr:colOff>272415</xdr:colOff>
      <xdr:row>46</xdr:row>
      <xdr:rowOff>19050</xdr:rowOff>
    </xdr:from>
    <xdr:to>
      <xdr:col>4</xdr:col>
      <xdr:colOff>274322</xdr:colOff>
      <xdr:row>50</xdr:row>
      <xdr:rowOff>141018</xdr:rowOff>
    </xdr:to>
    <xdr:sp macro="" textlink="">
      <xdr:nvSpPr>
        <xdr:cNvPr id="1064" name="Rectangle 40"/>
        <xdr:cNvSpPr>
          <a:spLocks noChangeArrowheads="1"/>
        </xdr:cNvSpPr>
      </xdr:nvSpPr>
      <xdr:spPr bwMode="auto">
        <a:xfrm>
          <a:off x="1171575" y="7524750"/>
          <a:ext cx="1981200" cy="7620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en-US" sz="1400" b="1" i="0" strike="noStrike">
              <a:solidFill>
                <a:srgbClr val="000000"/>
              </a:solidFill>
              <a:latin typeface="Times New Roman"/>
              <a:cs typeface="Times New Roman"/>
            </a:rPr>
            <a:t>Book Receivable &amp;</a:t>
          </a:r>
        </a:p>
        <a:p>
          <a:pPr algn="ctr" rtl="0">
            <a:defRPr sz="1000"/>
          </a:pPr>
          <a:r>
            <a:rPr lang="en-US" sz="1400" b="1" i="0" strike="noStrike">
              <a:solidFill>
                <a:srgbClr val="000000"/>
              </a:solidFill>
              <a:latin typeface="Times New Roman"/>
              <a:cs typeface="Times New Roman"/>
            </a:rPr>
            <a:t>Revenue When Cost Is Incurred</a:t>
          </a:r>
          <a:endParaRPr lang="en-US" sz="1400" b="0" i="0" strike="noStrike">
            <a:solidFill>
              <a:srgbClr val="000000"/>
            </a:solidFill>
            <a:latin typeface="Times New Roman"/>
            <a:cs typeface="Times New Roman"/>
          </a:endParaRPr>
        </a:p>
        <a:p>
          <a:pPr algn="ctr" rtl="0">
            <a:defRPr sz="1000"/>
          </a:pPr>
          <a:endParaRPr lang="en-US" sz="1400" b="0" i="0" strike="noStrike">
            <a:solidFill>
              <a:srgbClr val="000000"/>
            </a:solidFill>
            <a:latin typeface="Times New Roman"/>
            <a:cs typeface="Times New Roman"/>
          </a:endParaRPr>
        </a:p>
        <a:p>
          <a:pPr algn="ctr" rtl="0">
            <a:defRPr sz="1000"/>
          </a:pPr>
          <a:r>
            <a:rPr lang="en-US" sz="1400" b="0" i="0" strike="noStrike">
              <a:solidFill>
                <a:srgbClr val="000000"/>
              </a:solidFill>
              <a:latin typeface="Times New Roman"/>
              <a:cs typeface="Times New Roman"/>
            </a:rPr>
            <a:t>Incurred</a:t>
          </a:r>
        </a:p>
        <a:p>
          <a:pPr algn="ctr" rtl="0">
            <a:defRPr sz="1000"/>
          </a:pPr>
          <a:endParaRPr lang="en-US" sz="1400" b="0" i="0" strike="noStrike">
            <a:solidFill>
              <a:srgbClr val="000000"/>
            </a:solidFill>
            <a:latin typeface="Times New Roman"/>
            <a:cs typeface="Times New Roman"/>
          </a:endParaRPr>
        </a:p>
      </xdr:txBody>
    </xdr:sp>
    <xdr:clientData/>
  </xdr:twoCellAnchor>
  <xdr:twoCellAnchor>
    <xdr:from>
      <xdr:col>1</xdr:col>
      <xdr:colOff>335280</xdr:colOff>
      <xdr:row>38</xdr:row>
      <xdr:rowOff>22860</xdr:rowOff>
    </xdr:from>
    <xdr:to>
      <xdr:col>1</xdr:col>
      <xdr:colOff>335280</xdr:colOff>
      <xdr:row>46</xdr:row>
      <xdr:rowOff>22860</xdr:rowOff>
    </xdr:to>
    <xdr:sp macro="" textlink="">
      <xdr:nvSpPr>
        <xdr:cNvPr id="35478" name="Line 41"/>
        <xdr:cNvSpPr>
          <a:spLocks noChangeShapeType="1"/>
        </xdr:cNvSpPr>
      </xdr:nvSpPr>
      <xdr:spPr bwMode="auto">
        <a:xfrm>
          <a:off x="1272540" y="6438900"/>
          <a:ext cx="0" cy="1341120"/>
        </a:xfrm>
        <a:prstGeom prst="line">
          <a:avLst/>
        </a:prstGeom>
        <a:noFill/>
        <a:ln w="9525">
          <a:solidFill>
            <a:srgbClr val="000000"/>
          </a:solidFill>
          <a:round/>
          <a:headEnd/>
          <a:tailEnd type="triangle" w="med" len="med"/>
        </a:ln>
      </xdr:spPr>
    </xdr:sp>
    <xdr:clientData/>
  </xdr:twoCellAnchor>
  <xdr:twoCellAnchor>
    <xdr:from>
      <xdr:col>4</xdr:col>
      <xdr:colOff>472440</xdr:colOff>
      <xdr:row>43</xdr:row>
      <xdr:rowOff>131445</xdr:rowOff>
    </xdr:from>
    <xdr:to>
      <xdr:col>5</xdr:col>
      <xdr:colOff>405765</xdr:colOff>
      <xdr:row>46</xdr:row>
      <xdr:rowOff>19154</xdr:rowOff>
    </xdr:to>
    <xdr:sp macro="" textlink="">
      <xdr:nvSpPr>
        <xdr:cNvPr id="1066" name="Rectangle 42"/>
        <xdr:cNvSpPr>
          <a:spLocks noChangeArrowheads="1"/>
        </xdr:cNvSpPr>
      </xdr:nvSpPr>
      <xdr:spPr bwMode="auto">
        <a:xfrm>
          <a:off x="3343275" y="7143750"/>
          <a:ext cx="457200" cy="38100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n-US" sz="1000" b="0" i="0" strike="noStrike">
              <a:solidFill>
                <a:srgbClr val="000000"/>
              </a:solidFill>
              <a:latin typeface="Times New Roman"/>
              <a:cs typeface="Times New Roman"/>
            </a:rPr>
            <a:t>YES</a:t>
          </a:r>
        </a:p>
        <a:p>
          <a:pPr algn="l" rtl="0">
            <a:defRPr sz="1000"/>
          </a:pPr>
          <a:endParaRPr lang="en-US" sz="1000" b="0" i="0" strike="noStrike">
            <a:solidFill>
              <a:srgbClr val="000000"/>
            </a:solidFill>
            <a:latin typeface="Times New Roman"/>
            <a:cs typeface="Times New Roman"/>
          </a:endParaRPr>
        </a:p>
      </xdr:txBody>
    </xdr:sp>
    <xdr:clientData/>
  </xdr:twoCellAnchor>
  <xdr:twoCellAnchor>
    <xdr:from>
      <xdr:col>3</xdr:col>
      <xdr:colOff>205739</xdr:colOff>
      <xdr:row>43</xdr:row>
      <xdr:rowOff>135469</xdr:rowOff>
    </xdr:from>
    <xdr:to>
      <xdr:col>3</xdr:col>
      <xdr:colOff>211666</xdr:colOff>
      <xdr:row>45</xdr:row>
      <xdr:rowOff>28790</xdr:rowOff>
    </xdr:to>
    <xdr:sp macro="" textlink="">
      <xdr:nvSpPr>
        <xdr:cNvPr id="35480" name="Line 43"/>
        <xdr:cNvSpPr>
          <a:spLocks noChangeShapeType="1"/>
        </xdr:cNvSpPr>
      </xdr:nvSpPr>
      <xdr:spPr bwMode="auto">
        <a:xfrm flipH="1">
          <a:off x="2686472" y="7120469"/>
          <a:ext cx="5927" cy="215054"/>
        </a:xfrm>
        <a:prstGeom prst="line">
          <a:avLst/>
        </a:prstGeom>
        <a:noFill/>
        <a:ln w="9525">
          <a:solidFill>
            <a:srgbClr val="000000"/>
          </a:solidFill>
          <a:round/>
          <a:headEnd/>
          <a:tailEnd/>
        </a:ln>
      </xdr:spPr>
    </xdr:sp>
    <xdr:clientData/>
  </xdr:twoCellAnchor>
  <xdr:twoCellAnchor>
    <xdr:from>
      <xdr:col>3</xdr:col>
      <xdr:colOff>205740</xdr:colOff>
      <xdr:row>45</xdr:row>
      <xdr:rowOff>20323</xdr:rowOff>
    </xdr:from>
    <xdr:to>
      <xdr:col>4</xdr:col>
      <xdr:colOff>472440</xdr:colOff>
      <xdr:row>45</xdr:row>
      <xdr:rowOff>20323</xdr:rowOff>
    </xdr:to>
    <xdr:sp macro="" textlink="">
      <xdr:nvSpPr>
        <xdr:cNvPr id="35481" name="Line 44"/>
        <xdr:cNvSpPr>
          <a:spLocks noChangeShapeType="1"/>
        </xdr:cNvSpPr>
      </xdr:nvSpPr>
      <xdr:spPr bwMode="auto">
        <a:xfrm>
          <a:off x="2686473" y="7327056"/>
          <a:ext cx="817034" cy="0"/>
        </a:xfrm>
        <a:prstGeom prst="line">
          <a:avLst/>
        </a:prstGeom>
        <a:noFill/>
        <a:ln w="9525">
          <a:solidFill>
            <a:srgbClr val="000000"/>
          </a:solidFill>
          <a:round/>
          <a:headEnd/>
          <a:tailEnd/>
        </a:ln>
      </xdr:spPr>
    </xdr:sp>
    <xdr:clientData/>
  </xdr:twoCellAnchor>
  <xdr:twoCellAnchor>
    <xdr:from>
      <xdr:col>5</xdr:col>
      <xdr:colOff>205740</xdr:colOff>
      <xdr:row>46</xdr:row>
      <xdr:rowOff>22860</xdr:rowOff>
    </xdr:from>
    <xdr:to>
      <xdr:col>5</xdr:col>
      <xdr:colOff>205740</xdr:colOff>
      <xdr:row>48</xdr:row>
      <xdr:rowOff>76200</xdr:rowOff>
    </xdr:to>
    <xdr:sp macro="" textlink="">
      <xdr:nvSpPr>
        <xdr:cNvPr id="35482" name="Line 45"/>
        <xdr:cNvSpPr>
          <a:spLocks noChangeShapeType="1"/>
        </xdr:cNvSpPr>
      </xdr:nvSpPr>
      <xdr:spPr bwMode="auto">
        <a:xfrm>
          <a:off x="3718560" y="7780020"/>
          <a:ext cx="0" cy="388620"/>
        </a:xfrm>
        <a:prstGeom prst="line">
          <a:avLst/>
        </a:prstGeom>
        <a:noFill/>
        <a:ln w="9525">
          <a:solidFill>
            <a:srgbClr val="000000"/>
          </a:solidFill>
          <a:round/>
          <a:headEnd/>
          <a:tailEnd/>
        </a:ln>
      </xdr:spPr>
    </xdr:sp>
    <xdr:clientData/>
  </xdr:twoCellAnchor>
  <xdr:twoCellAnchor>
    <xdr:from>
      <xdr:col>5</xdr:col>
      <xdr:colOff>205740</xdr:colOff>
      <xdr:row>48</xdr:row>
      <xdr:rowOff>76200</xdr:rowOff>
    </xdr:from>
    <xdr:to>
      <xdr:col>6</xdr:col>
      <xdr:colOff>0</xdr:colOff>
      <xdr:row>48</xdr:row>
      <xdr:rowOff>76200</xdr:rowOff>
    </xdr:to>
    <xdr:sp macro="" textlink="">
      <xdr:nvSpPr>
        <xdr:cNvPr id="35483" name="Line 46"/>
        <xdr:cNvSpPr>
          <a:spLocks noChangeShapeType="1"/>
        </xdr:cNvSpPr>
      </xdr:nvSpPr>
      <xdr:spPr bwMode="auto">
        <a:xfrm>
          <a:off x="3718560" y="8168640"/>
          <a:ext cx="335280" cy="0"/>
        </a:xfrm>
        <a:prstGeom prst="line">
          <a:avLst/>
        </a:prstGeom>
        <a:noFill/>
        <a:ln w="9525">
          <a:solidFill>
            <a:srgbClr val="000000"/>
          </a:solidFill>
          <a:round/>
          <a:headEnd/>
          <a:tailEnd type="triangle" w="med" len="med"/>
        </a:ln>
      </xdr:spPr>
    </xdr:sp>
    <xdr:clientData/>
  </xdr:twoCellAnchor>
  <xdr:twoCellAnchor>
    <xdr:from>
      <xdr:col>1</xdr:col>
      <xdr:colOff>300990</xdr:colOff>
      <xdr:row>52</xdr:row>
      <xdr:rowOff>9525</xdr:rowOff>
    </xdr:from>
    <xdr:to>
      <xdr:col>11</xdr:col>
      <xdr:colOff>462915</xdr:colOff>
      <xdr:row>55</xdr:row>
      <xdr:rowOff>93345</xdr:rowOff>
    </xdr:to>
    <xdr:sp macro="" textlink="">
      <xdr:nvSpPr>
        <xdr:cNvPr id="1071" name="Rectangle 47"/>
        <xdr:cNvSpPr>
          <a:spLocks noChangeArrowheads="1"/>
        </xdr:cNvSpPr>
      </xdr:nvSpPr>
      <xdr:spPr bwMode="auto">
        <a:xfrm>
          <a:off x="1200150" y="8486775"/>
          <a:ext cx="5867400" cy="561975"/>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US" sz="1300" b="1" i="0" strike="noStrike">
              <a:solidFill>
                <a:srgbClr val="000000"/>
              </a:solidFill>
              <a:latin typeface="Arial"/>
              <a:cs typeface="Arial"/>
            </a:rPr>
            <a:t>Note:  All Grants &amp; Contracts that require a competitive application are exchange.  Most of these transactions are Expenditure Driven</a:t>
          </a:r>
          <a:endParaRPr lang="en-US" sz="1000" b="0" i="0" strike="noStrike">
            <a:solidFill>
              <a:srgbClr val="000000"/>
            </a:solidFill>
            <a:latin typeface="Arial"/>
            <a:cs typeface="Arial"/>
          </a:endParaRPr>
        </a:p>
        <a:p>
          <a:pPr algn="ctr" rtl="0">
            <a:defRPr sz="1000"/>
          </a:pPr>
          <a:endParaRPr lang="en-US"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CR66"/>
  <sheetViews>
    <sheetView tabSelected="1" zoomScaleNormal="100" workbookViewId="0">
      <selection activeCell="B1" sqref="B1:C1"/>
    </sheetView>
  </sheetViews>
  <sheetFormatPr defaultColWidth="9.109375" defaultRowHeight="13.2" x14ac:dyDescent="0.25"/>
  <cols>
    <col min="1" max="1" width="2.5546875" style="110" customWidth="1"/>
    <col min="2" max="2" width="8.44140625" style="110" customWidth="1"/>
    <col min="3" max="3" width="13.44140625" style="110" customWidth="1"/>
    <col min="4" max="4" width="35.44140625" style="110" customWidth="1"/>
    <col min="5" max="5" width="22.44140625" style="110" customWidth="1"/>
    <col min="6" max="6" width="38.44140625" style="110" customWidth="1"/>
    <col min="7" max="7" width="25.44140625" style="110" customWidth="1"/>
    <col min="8" max="8" width="24" style="110" customWidth="1"/>
    <col min="9" max="16384" width="9.109375" style="110"/>
  </cols>
  <sheetData>
    <row r="1" spans="1:15" x14ac:dyDescent="0.25">
      <c r="B1" s="542"/>
      <c r="C1" s="543"/>
    </row>
    <row r="2" spans="1:15" x14ac:dyDescent="0.25">
      <c r="B2" s="487" t="s">
        <v>38</v>
      </c>
      <c r="C2" s="487"/>
      <c r="D2" s="487"/>
    </row>
    <row r="3" spans="1:15" ht="15.6" x14ac:dyDescent="0.3">
      <c r="A3" s="563" t="s">
        <v>234</v>
      </c>
      <c r="B3" s="563"/>
      <c r="C3" s="563"/>
      <c r="D3" s="563"/>
      <c r="E3" s="563"/>
      <c r="F3" s="563"/>
      <c r="G3" s="563"/>
    </row>
    <row r="4" spans="1:15" ht="15.6" x14ac:dyDescent="0.3">
      <c r="A4" s="563" t="s">
        <v>25</v>
      </c>
      <c r="B4" s="563"/>
      <c r="C4" s="563"/>
      <c r="D4" s="563"/>
      <c r="E4" s="563"/>
      <c r="F4" s="563"/>
      <c r="G4" s="563"/>
      <c r="H4" s="518"/>
    </row>
    <row r="5" spans="1:15" ht="15.6" x14ac:dyDescent="0.3">
      <c r="A5" s="563" t="s">
        <v>26</v>
      </c>
      <c r="B5" s="563"/>
      <c r="C5" s="563"/>
      <c r="D5" s="563"/>
      <c r="E5" s="563"/>
      <c r="F5" s="563"/>
      <c r="G5" s="563"/>
      <c r="H5" s="518"/>
    </row>
    <row r="6" spans="1:15" x14ac:dyDescent="0.25">
      <c r="A6" s="565" t="s">
        <v>740</v>
      </c>
      <c r="B6" s="565"/>
      <c r="C6" s="565"/>
      <c r="D6" s="565"/>
      <c r="E6" s="565"/>
      <c r="F6" s="565"/>
      <c r="G6" s="565"/>
      <c r="H6" s="519"/>
    </row>
    <row r="7" spans="1:15" x14ac:dyDescent="0.25">
      <c r="A7" s="564" t="s">
        <v>95</v>
      </c>
      <c r="B7" s="564"/>
      <c r="C7" s="564"/>
      <c r="D7" s="564"/>
      <c r="E7" s="564"/>
      <c r="F7" s="564"/>
      <c r="G7" s="564"/>
      <c r="H7" s="519"/>
    </row>
    <row r="8" spans="1:15" x14ac:dyDescent="0.25">
      <c r="A8" s="113"/>
      <c r="B8" s="113"/>
      <c r="C8" s="113"/>
      <c r="D8" s="113"/>
      <c r="E8" s="113"/>
      <c r="F8" s="113"/>
      <c r="G8" s="113"/>
    </row>
    <row r="9" spans="1:15" ht="31.2" x14ac:dyDescent="0.25">
      <c r="A9" s="562"/>
      <c r="B9" s="537" t="s">
        <v>28</v>
      </c>
      <c r="C9" s="520" t="s">
        <v>206</v>
      </c>
      <c r="D9" s="566" t="s">
        <v>175</v>
      </c>
      <c r="E9" s="568" t="s">
        <v>29</v>
      </c>
      <c r="F9" s="570" t="s">
        <v>97</v>
      </c>
      <c r="G9" s="520" t="s">
        <v>30</v>
      </c>
    </row>
    <row r="10" spans="1:15" ht="15.6" x14ac:dyDescent="0.25">
      <c r="A10" s="562"/>
      <c r="B10" s="538"/>
      <c r="C10" s="356"/>
      <c r="D10" s="567"/>
      <c r="E10" s="569"/>
      <c r="F10" s="570"/>
      <c r="G10" s="523"/>
    </row>
    <row r="11" spans="1:15" ht="26.4" x14ac:dyDescent="0.25">
      <c r="A11" s="108"/>
      <c r="B11" s="539" t="s">
        <v>180</v>
      </c>
      <c r="C11" s="354" t="s">
        <v>589</v>
      </c>
      <c r="D11" s="355" t="s">
        <v>465</v>
      </c>
      <c r="E11" s="355"/>
      <c r="F11" s="103"/>
      <c r="G11" s="103"/>
    </row>
    <row r="12" spans="1:15" ht="24.9" customHeight="1" x14ac:dyDescent="0.25">
      <c r="A12" s="108"/>
      <c r="B12" s="539" t="s">
        <v>182</v>
      </c>
      <c r="C12" s="119" t="s">
        <v>299</v>
      </c>
      <c r="D12" s="109" t="s">
        <v>31</v>
      </c>
      <c r="E12" s="103"/>
      <c r="F12" s="109"/>
      <c r="G12" s="109"/>
    </row>
    <row r="13" spans="1:15" s="111" customFormat="1" ht="24.9" customHeight="1" x14ac:dyDescent="0.25">
      <c r="A13" s="108"/>
      <c r="B13" s="539" t="s">
        <v>183</v>
      </c>
      <c r="C13" s="119" t="s">
        <v>342</v>
      </c>
      <c r="D13" s="109" t="s">
        <v>389</v>
      </c>
      <c r="E13" s="103"/>
      <c r="F13" s="109"/>
      <c r="G13" s="109"/>
      <c r="H13" s="106"/>
      <c r="I13" s="113"/>
      <c r="J13" s="113"/>
      <c r="K13" s="113"/>
      <c r="L13" s="113"/>
      <c r="M13" s="113"/>
      <c r="N13" s="113"/>
      <c r="O13" s="113"/>
    </row>
    <row r="14" spans="1:15" s="113" customFormat="1" ht="39.6" x14ac:dyDescent="0.25">
      <c r="A14" s="108"/>
      <c r="B14" s="539" t="s">
        <v>184</v>
      </c>
      <c r="C14" s="119" t="s">
        <v>218</v>
      </c>
      <c r="D14" s="109" t="s">
        <v>189</v>
      </c>
      <c r="E14" s="103"/>
      <c r="F14" s="109"/>
      <c r="G14" s="109"/>
      <c r="H14" s="106"/>
      <c r="I14" s="106"/>
      <c r="J14" s="106"/>
    </row>
    <row r="15" spans="1:15" s="113" customFormat="1" ht="26.4" x14ac:dyDescent="0.25">
      <c r="A15" s="108"/>
      <c r="B15" s="539" t="s">
        <v>185</v>
      </c>
      <c r="C15" s="119" t="s">
        <v>342</v>
      </c>
      <c r="D15" s="109" t="s">
        <v>191</v>
      </c>
      <c r="E15" s="103"/>
      <c r="F15" s="109"/>
      <c r="G15" s="109"/>
      <c r="H15" s="106"/>
      <c r="I15" s="106"/>
      <c r="J15" s="106"/>
      <c r="K15" s="106"/>
      <c r="L15" s="106"/>
    </row>
    <row r="16" spans="1:15" ht="27" customHeight="1" x14ac:dyDescent="0.25">
      <c r="A16" s="108"/>
      <c r="B16" s="539" t="s">
        <v>622</v>
      </c>
      <c r="C16" s="119" t="s">
        <v>299</v>
      </c>
      <c r="D16" s="109" t="s">
        <v>531</v>
      </c>
      <c r="E16" s="103"/>
      <c r="F16" s="109"/>
      <c r="G16" s="109"/>
    </row>
    <row r="17" spans="1:96" ht="26.4" x14ac:dyDescent="0.25">
      <c r="A17" s="108"/>
      <c r="B17" s="539" t="s">
        <v>529</v>
      </c>
      <c r="C17" s="119" t="s">
        <v>299</v>
      </c>
      <c r="D17" s="109" t="s">
        <v>532</v>
      </c>
      <c r="E17" s="103"/>
      <c r="F17" s="102"/>
      <c r="G17" s="102"/>
      <c r="H17" s="110">
        <f>2018-1981</f>
        <v>37</v>
      </c>
    </row>
    <row r="18" spans="1:96" ht="26.4" x14ac:dyDescent="0.25">
      <c r="A18" s="108"/>
      <c r="B18" s="539" t="s">
        <v>78</v>
      </c>
      <c r="C18" s="119" t="s">
        <v>299</v>
      </c>
      <c r="D18" s="109" t="s">
        <v>104</v>
      </c>
      <c r="E18" s="103"/>
      <c r="F18" s="102"/>
      <c r="G18" s="102"/>
    </row>
    <row r="19" spans="1:96" ht="18" customHeight="1" x14ac:dyDescent="0.25">
      <c r="A19" s="106"/>
      <c r="B19" s="539" t="s">
        <v>473</v>
      </c>
      <c r="C19" s="119" t="s">
        <v>218</v>
      </c>
      <c r="D19" s="103" t="s">
        <v>485</v>
      </c>
      <c r="E19" s="103"/>
      <c r="F19" s="109"/>
      <c r="G19" s="109"/>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row>
    <row r="20" spans="1:96" ht="32.25" customHeight="1" x14ac:dyDescent="0.25">
      <c r="A20" s="106"/>
      <c r="B20" s="539" t="s">
        <v>593</v>
      </c>
      <c r="C20" s="119" t="s">
        <v>218</v>
      </c>
      <c r="D20" s="103" t="s">
        <v>35</v>
      </c>
      <c r="E20" s="103"/>
      <c r="F20" s="109"/>
      <c r="G20" s="109"/>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row>
    <row r="21" spans="1:96" ht="28.5" customHeight="1" x14ac:dyDescent="0.25">
      <c r="A21" s="108"/>
      <c r="B21" s="539" t="s">
        <v>6</v>
      </c>
      <c r="C21" s="119" t="s">
        <v>342</v>
      </c>
      <c r="D21" s="109" t="s">
        <v>36</v>
      </c>
      <c r="E21" s="103"/>
      <c r="F21" s="163"/>
      <c r="G21" s="16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c r="CH21" s="113"/>
      <c r="CI21" s="113"/>
      <c r="CJ21" s="113"/>
      <c r="CK21" s="113"/>
      <c r="CL21" s="113"/>
      <c r="CM21" s="113"/>
      <c r="CN21" s="113"/>
      <c r="CO21" s="113"/>
      <c r="CP21" s="113"/>
      <c r="CQ21" s="113"/>
      <c r="CR21" s="113"/>
    </row>
    <row r="22" spans="1:96" ht="28.5" customHeight="1" x14ac:dyDescent="0.25">
      <c r="A22" s="108"/>
      <c r="B22" s="539" t="s">
        <v>158</v>
      </c>
      <c r="C22" s="119" t="s">
        <v>218</v>
      </c>
      <c r="D22" s="109" t="s">
        <v>159</v>
      </c>
      <c r="E22" s="103"/>
      <c r="F22" s="163"/>
      <c r="G22" s="16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c r="CH22" s="113"/>
      <c r="CI22" s="113"/>
      <c r="CJ22" s="113"/>
      <c r="CK22" s="113"/>
      <c r="CL22" s="113"/>
      <c r="CM22" s="113"/>
      <c r="CN22" s="113"/>
      <c r="CO22" s="113"/>
      <c r="CP22" s="113"/>
      <c r="CQ22" s="113"/>
      <c r="CR22" s="113"/>
    </row>
    <row r="23" spans="1:96" ht="28.5" customHeight="1" x14ac:dyDescent="0.25">
      <c r="A23" s="108"/>
      <c r="B23" s="539" t="s">
        <v>160</v>
      </c>
      <c r="C23" s="119" t="s">
        <v>218</v>
      </c>
      <c r="D23" s="109" t="s">
        <v>161</v>
      </c>
      <c r="E23" s="103"/>
      <c r="F23" s="163"/>
      <c r="G23" s="16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row>
    <row r="24" spans="1:96" ht="28.5" customHeight="1" x14ac:dyDescent="0.25">
      <c r="A24" s="108"/>
      <c r="B24" s="539" t="s">
        <v>647</v>
      </c>
      <c r="C24" s="119" t="s">
        <v>299</v>
      </c>
      <c r="D24" s="109" t="s">
        <v>308</v>
      </c>
      <c r="E24" s="103"/>
      <c r="F24" s="163"/>
      <c r="G24" s="16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row>
    <row r="25" spans="1:96" ht="39.6" x14ac:dyDescent="0.25">
      <c r="A25" s="108"/>
      <c r="B25" s="361" t="s">
        <v>84</v>
      </c>
      <c r="C25" s="119" t="s">
        <v>299</v>
      </c>
      <c r="D25" s="109" t="s">
        <v>493</v>
      </c>
      <c r="E25" s="103"/>
      <c r="F25" s="163"/>
      <c r="G25" s="16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c r="BY25" s="113"/>
      <c r="BZ25" s="113"/>
      <c r="CA25" s="113"/>
      <c r="CB25" s="113"/>
      <c r="CC25" s="113"/>
      <c r="CD25" s="113"/>
      <c r="CE25" s="113"/>
      <c r="CF25" s="113"/>
      <c r="CG25" s="113"/>
      <c r="CH25" s="113"/>
      <c r="CI25" s="113"/>
      <c r="CJ25" s="113"/>
      <c r="CK25" s="113"/>
      <c r="CL25" s="113"/>
      <c r="CM25" s="113"/>
      <c r="CN25" s="113"/>
      <c r="CO25" s="113"/>
      <c r="CP25" s="113"/>
      <c r="CQ25" s="113"/>
      <c r="CR25" s="113"/>
    </row>
    <row r="26" spans="1:96" x14ac:dyDescent="0.25">
      <c r="A26" s="108"/>
      <c r="B26" s="560" t="s">
        <v>95</v>
      </c>
      <c r="C26" s="561"/>
      <c r="D26" s="106"/>
      <c r="E26" s="122"/>
      <c r="F26" s="108"/>
      <c r="G26" s="108"/>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row>
    <row r="27" spans="1:96" ht="26.4" x14ac:dyDescent="0.25">
      <c r="A27" s="108"/>
      <c r="B27" s="514" t="s">
        <v>738</v>
      </c>
      <c r="C27" s="108"/>
      <c r="D27" s="106"/>
      <c r="E27" s="122"/>
      <c r="F27" s="106"/>
      <c r="G27" s="106"/>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row>
    <row r="28" spans="1:96" ht="30" customHeight="1" x14ac:dyDescent="0.25">
      <c r="A28" s="108"/>
      <c r="B28" s="108"/>
      <c r="C28" s="108"/>
      <c r="E28" s="122"/>
      <c r="F28" s="108"/>
      <c r="G28" s="108"/>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c r="CQ28" s="113"/>
      <c r="CR28" s="113"/>
    </row>
    <row r="29" spans="1:96" x14ac:dyDescent="0.25">
      <c r="A29" s="108"/>
      <c r="B29" s="108"/>
      <c r="C29" s="108"/>
      <c r="D29" s="106"/>
      <c r="E29" s="122"/>
      <c r="F29" s="106"/>
      <c r="G29" s="106"/>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c r="CC29" s="113"/>
      <c r="CD29" s="113"/>
      <c r="CE29" s="113"/>
      <c r="CF29" s="113"/>
      <c r="CG29" s="113"/>
      <c r="CH29" s="113"/>
      <c r="CI29" s="113"/>
      <c r="CJ29" s="113"/>
      <c r="CK29" s="113"/>
      <c r="CL29" s="113"/>
      <c r="CM29" s="113"/>
      <c r="CN29" s="113"/>
      <c r="CO29" s="113"/>
      <c r="CP29" s="113"/>
      <c r="CQ29" s="113"/>
      <c r="CR29" s="113"/>
    </row>
    <row r="30" spans="1:96" ht="33.75" customHeight="1" x14ac:dyDescent="0.25">
      <c r="A30" s="108"/>
      <c r="B30" s="108"/>
      <c r="C30" s="108"/>
      <c r="D30" s="106"/>
      <c r="E30" s="122"/>
      <c r="F30" s="106"/>
      <c r="G30" s="106"/>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3"/>
      <c r="CL30" s="113"/>
      <c r="CM30" s="113"/>
      <c r="CN30" s="113"/>
      <c r="CO30" s="113"/>
      <c r="CP30" s="113"/>
      <c r="CQ30" s="113"/>
      <c r="CR30" s="113"/>
    </row>
    <row r="31" spans="1:96" ht="12.75" customHeight="1" x14ac:dyDescent="0.25">
      <c r="A31" s="108"/>
      <c r="B31" s="108"/>
      <c r="C31" s="108"/>
      <c r="D31" s="106"/>
      <c r="E31" s="528"/>
      <c r="F31" s="108"/>
      <c r="G31" s="108"/>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row>
    <row r="32" spans="1:96" ht="171" customHeight="1" x14ac:dyDescent="0.25">
      <c r="A32" s="108"/>
      <c r="B32" s="108"/>
      <c r="C32" s="108"/>
      <c r="D32" s="106"/>
      <c r="E32" s="528"/>
      <c r="F32" s="108"/>
      <c r="G32" s="108"/>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113"/>
      <c r="CO32" s="113"/>
      <c r="CP32" s="113"/>
      <c r="CQ32" s="113"/>
      <c r="CR32" s="113"/>
    </row>
    <row r="33" spans="1:96" ht="30.75" customHeight="1" x14ac:dyDescent="0.25">
      <c r="A33" s="108"/>
      <c r="B33" s="108"/>
      <c r="C33" s="108"/>
      <c r="D33" s="106"/>
      <c r="E33" s="528"/>
      <c r="F33" s="108"/>
      <c r="G33" s="108"/>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c r="CH33" s="113"/>
      <c r="CI33" s="113"/>
      <c r="CJ33" s="113"/>
      <c r="CK33" s="113"/>
      <c r="CL33" s="113"/>
      <c r="CM33" s="113"/>
      <c r="CN33" s="113"/>
      <c r="CO33" s="113"/>
      <c r="CP33" s="113"/>
      <c r="CQ33" s="113"/>
      <c r="CR33" s="113"/>
    </row>
    <row r="34" spans="1:96" x14ac:dyDescent="0.25">
      <c r="A34" s="108"/>
      <c r="B34" s="108"/>
      <c r="C34" s="108"/>
      <c r="D34" s="106"/>
      <c r="E34" s="528"/>
      <c r="F34" s="108"/>
      <c r="G34" s="108"/>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c r="CN34" s="113"/>
      <c r="CO34" s="113"/>
      <c r="CP34" s="113"/>
      <c r="CQ34" s="113"/>
      <c r="CR34" s="113"/>
    </row>
    <row r="35" spans="1:96" ht="30.75" customHeight="1" x14ac:dyDescent="0.25">
      <c r="A35" s="108"/>
      <c r="B35" s="108"/>
      <c r="C35" s="108"/>
      <c r="D35" s="106"/>
      <c r="E35" s="122"/>
      <c r="F35" s="108"/>
      <c r="G35" s="108"/>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c r="CC35" s="113"/>
      <c r="CD35" s="113"/>
      <c r="CE35" s="113"/>
      <c r="CF35" s="113"/>
      <c r="CG35" s="113"/>
      <c r="CH35" s="113"/>
      <c r="CI35" s="113"/>
      <c r="CJ35" s="113"/>
      <c r="CK35" s="113"/>
      <c r="CL35" s="113"/>
      <c r="CM35" s="113"/>
      <c r="CN35" s="113"/>
      <c r="CO35" s="113"/>
      <c r="CP35" s="113"/>
      <c r="CQ35" s="113"/>
      <c r="CR35" s="113"/>
    </row>
    <row r="36" spans="1:96" ht="18" customHeight="1" x14ac:dyDescent="0.25">
      <c r="A36" s="108"/>
      <c r="B36" s="108"/>
      <c r="C36" s="108"/>
      <c r="D36" s="106"/>
      <c r="E36" s="528"/>
      <c r="F36" s="528"/>
      <c r="G36" s="528"/>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3"/>
      <c r="CH36" s="113"/>
      <c r="CI36" s="113"/>
      <c r="CJ36" s="113"/>
      <c r="CK36" s="113"/>
      <c r="CL36" s="113"/>
      <c r="CM36" s="113"/>
      <c r="CN36" s="113"/>
      <c r="CO36" s="113"/>
      <c r="CP36" s="113"/>
      <c r="CQ36" s="113"/>
      <c r="CR36" s="113"/>
    </row>
    <row r="37" spans="1:96" x14ac:dyDescent="0.25">
      <c r="A37" s="108"/>
      <c r="B37" s="108"/>
      <c r="C37" s="108"/>
      <c r="D37" s="106"/>
      <c r="E37" s="528"/>
      <c r="F37" s="528"/>
      <c r="G37" s="528"/>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c r="CH37" s="113"/>
      <c r="CI37" s="113"/>
      <c r="CJ37" s="113"/>
      <c r="CK37" s="113"/>
      <c r="CL37" s="113"/>
      <c r="CM37" s="113"/>
      <c r="CN37" s="113"/>
      <c r="CO37" s="113"/>
      <c r="CP37" s="113"/>
      <c r="CQ37" s="113"/>
      <c r="CR37" s="113"/>
    </row>
    <row r="38" spans="1:96" ht="51" customHeight="1" x14ac:dyDescent="0.25">
      <c r="A38" s="108"/>
      <c r="B38" s="108"/>
      <c r="C38" s="108"/>
      <c r="D38" s="106"/>
      <c r="E38" s="528"/>
      <c r="F38" s="108"/>
      <c r="G38" s="108"/>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c r="BY38" s="113"/>
      <c r="BZ38" s="113"/>
      <c r="CA38" s="113"/>
      <c r="CB38" s="113"/>
      <c r="CC38" s="113"/>
      <c r="CD38" s="113"/>
      <c r="CE38" s="113"/>
      <c r="CF38" s="113"/>
      <c r="CG38" s="113"/>
      <c r="CH38" s="113"/>
      <c r="CI38" s="113"/>
      <c r="CJ38" s="113"/>
      <c r="CK38" s="113"/>
      <c r="CL38" s="113"/>
      <c r="CM38" s="113"/>
      <c r="CN38" s="113"/>
      <c r="CO38" s="113"/>
      <c r="CP38" s="113"/>
      <c r="CQ38" s="113"/>
      <c r="CR38" s="113"/>
    </row>
    <row r="39" spans="1:96" x14ac:dyDescent="0.25">
      <c r="A39" s="108"/>
      <c r="B39" s="108"/>
      <c r="C39" s="108"/>
      <c r="D39" s="106"/>
      <c r="E39" s="528"/>
      <c r="F39" s="528"/>
      <c r="G39" s="528"/>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c r="BR39" s="113"/>
      <c r="BS39" s="113"/>
      <c r="BT39" s="113"/>
      <c r="BU39" s="113"/>
      <c r="BV39" s="113"/>
      <c r="BW39" s="113"/>
      <c r="BX39" s="113"/>
      <c r="BY39" s="113"/>
      <c r="BZ39" s="113"/>
      <c r="CA39" s="113"/>
      <c r="CB39" s="113"/>
      <c r="CC39" s="113"/>
      <c r="CD39" s="113"/>
      <c r="CE39" s="113"/>
      <c r="CF39" s="113"/>
      <c r="CG39" s="113"/>
      <c r="CH39" s="113"/>
      <c r="CI39" s="113"/>
      <c r="CJ39" s="113"/>
      <c r="CK39" s="113"/>
      <c r="CL39" s="113"/>
      <c r="CM39" s="113"/>
      <c r="CN39" s="113"/>
      <c r="CO39" s="113"/>
      <c r="CP39" s="113"/>
      <c r="CQ39" s="113"/>
      <c r="CR39" s="113"/>
    </row>
    <row r="40" spans="1:96" x14ac:dyDescent="0.25">
      <c r="A40" s="108"/>
      <c r="B40" s="108"/>
      <c r="C40" s="108"/>
      <c r="D40" s="106"/>
      <c r="E40" s="528"/>
      <c r="F40" s="528"/>
      <c r="G40" s="528"/>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3"/>
      <c r="BR40" s="113"/>
      <c r="BS40" s="113"/>
      <c r="BT40" s="113"/>
      <c r="BU40" s="113"/>
      <c r="BV40" s="113"/>
      <c r="BW40" s="113"/>
      <c r="BX40" s="113"/>
      <c r="BY40" s="113"/>
      <c r="BZ40" s="113"/>
      <c r="CA40" s="113"/>
      <c r="CB40" s="113"/>
      <c r="CC40" s="113"/>
      <c r="CD40" s="113"/>
      <c r="CE40" s="113"/>
      <c r="CF40" s="113"/>
      <c r="CG40" s="113"/>
      <c r="CH40" s="113"/>
      <c r="CI40" s="113"/>
      <c r="CJ40" s="113"/>
      <c r="CK40" s="113"/>
      <c r="CL40" s="113"/>
      <c r="CM40" s="113"/>
      <c r="CN40" s="113"/>
      <c r="CO40" s="113"/>
      <c r="CP40" s="113"/>
      <c r="CQ40" s="113"/>
      <c r="CR40" s="113"/>
    </row>
    <row r="41" spans="1:96" x14ac:dyDescent="0.25">
      <c r="A41" s="108"/>
      <c r="B41" s="108"/>
      <c r="C41" s="108"/>
      <c r="D41" s="106"/>
      <c r="E41" s="528"/>
      <c r="F41" s="108"/>
      <c r="G41" s="108"/>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3"/>
      <c r="BR41" s="113"/>
      <c r="BS41" s="113"/>
      <c r="BT41" s="113"/>
      <c r="BU41" s="113"/>
      <c r="BV41" s="113"/>
      <c r="BW41" s="113"/>
      <c r="BX41" s="113"/>
      <c r="BY41" s="113"/>
      <c r="BZ41" s="113"/>
      <c r="CA41" s="113"/>
      <c r="CB41" s="113"/>
      <c r="CC41" s="113"/>
      <c r="CD41" s="113"/>
      <c r="CE41" s="113"/>
      <c r="CF41" s="113"/>
      <c r="CG41" s="113"/>
      <c r="CH41" s="113"/>
      <c r="CI41" s="113"/>
      <c r="CJ41" s="113"/>
      <c r="CK41" s="113"/>
      <c r="CL41" s="113"/>
      <c r="CM41" s="113"/>
      <c r="CN41" s="113"/>
      <c r="CO41" s="113"/>
      <c r="CP41" s="113"/>
      <c r="CQ41" s="113"/>
      <c r="CR41" s="113"/>
    </row>
    <row r="42" spans="1:96" ht="149.25" customHeight="1" x14ac:dyDescent="0.25">
      <c r="A42" s="108"/>
      <c r="B42" s="108"/>
      <c r="C42" s="108"/>
      <c r="D42" s="106"/>
      <c r="E42" s="528"/>
      <c r="F42" s="108"/>
      <c r="G42" s="108"/>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3"/>
      <c r="BR42" s="113"/>
      <c r="BS42" s="113"/>
      <c r="BT42" s="113"/>
      <c r="BU42" s="113"/>
      <c r="BV42" s="113"/>
      <c r="BW42" s="113"/>
      <c r="BX42" s="113"/>
      <c r="BY42" s="113"/>
      <c r="BZ42" s="113"/>
      <c r="CA42" s="113"/>
      <c r="CB42" s="113"/>
      <c r="CC42" s="113"/>
      <c r="CD42" s="113"/>
      <c r="CE42" s="113"/>
      <c r="CF42" s="113"/>
      <c r="CG42" s="113"/>
      <c r="CH42" s="113"/>
      <c r="CI42" s="113"/>
      <c r="CJ42" s="113"/>
      <c r="CK42" s="113"/>
      <c r="CL42" s="113"/>
      <c r="CM42" s="113"/>
      <c r="CN42" s="113"/>
      <c r="CO42" s="113"/>
      <c r="CP42" s="113"/>
      <c r="CQ42" s="113"/>
      <c r="CR42" s="113"/>
    </row>
    <row r="43" spans="1:96" x14ac:dyDescent="0.25">
      <c r="A43" s="108"/>
      <c r="B43" s="108"/>
      <c r="C43" s="108"/>
      <c r="D43" s="106"/>
      <c r="E43" s="528"/>
      <c r="F43" s="108"/>
      <c r="G43" s="108"/>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c r="CD43" s="113"/>
      <c r="CE43" s="113"/>
      <c r="CF43" s="113"/>
      <c r="CG43" s="113"/>
      <c r="CH43" s="113"/>
      <c r="CI43" s="113"/>
      <c r="CJ43" s="113"/>
      <c r="CK43" s="113"/>
      <c r="CL43" s="113"/>
      <c r="CM43" s="113"/>
      <c r="CN43" s="113"/>
      <c r="CO43" s="113"/>
      <c r="CP43" s="113"/>
      <c r="CQ43" s="113"/>
      <c r="CR43" s="113"/>
    </row>
    <row r="44" spans="1:96" x14ac:dyDescent="0.25">
      <c r="A44" s="108"/>
      <c r="B44" s="108"/>
      <c r="C44" s="108"/>
      <c r="D44" s="106"/>
      <c r="E44" s="528"/>
      <c r="F44" s="108"/>
      <c r="G44" s="108"/>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3"/>
      <c r="BX44" s="113"/>
      <c r="BY44" s="113"/>
      <c r="BZ44" s="113"/>
      <c r="CA44" s="113"/>
      <c r="CB44" s="113"/>
      <c r="CC44" s="113"/>
      <c r="CD44" s="113"/>
      <c r="CE44" s="113"/>
      <c r="CF44" s="113"/>
      <c r="CG44" s="113"/>
      <c r="CH44" s="113"/>
      <c r="CI44" s="113"/>
      <c r="CJ44" s="113"/>
      <c r="CK44" s="113"/>
      <c r="CL44" s="113"/>
      <c r="CM44" s="113"/>
      <c r="CN44" s="113"/>
      <c r="CO44" s="113"/>
      <c r="CP44" s="113"/>
      <c r="CQ44" s="113"/>
      <c r="CR44" s="113"/>
    </row>
    <row r="45" spans="1:96" x14ac:dyDescent="0.25">
      <c r="A45" s="108"/>
      <c r="B45" s="108"/>
      <c r="C45" s="108"/>
      <c r="D45" s="106"/>
      <c r="E45" s="528"/>
      <c r="F45" s="108"/>
      <c r="G45" s="108"/>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3"/>
      <c r="BR45" s="113"/>
      <c r="BS45" s="113"/>
      <c r="BT45" s="113"/>
      <c r="BU45" s="113"/>
      <c r="BV45" s="113"/>
      <c r="BW45" s="113"/>
      <c r="BX45" s="113"/>
      <c r="BY45" s="113"/>
      <c r="BZ45" s="113"/>
      <c r="CA45" s="113"/>
      <c r="CB45" s="113"/>
      <c r="CC45" s="113"/>
      <c r="CD45" s="113"/>
      <c r="CE45" s="113"/>
      <c r="CF45" s="113"/>
      <c r="CG45" s="113"/>
      <c r="CH45" s="113"/>
      <c r="CI45" s="113"/>
      <c r="CJ45" s="113"/>
      <c r="CK45" s="113"/>
      <c r="CL45" s="113"/>
      <c r="CM45" s="113"/>
      <c r="CN45" s="113"/>
      <c r="CO45" s="113"/>
      <c r="CP45" s="113"/>
      <c r="CQ45" s="113"/>
      <c r="CR45" s="113"/>
    </row>
    <row r="46" spans="1:96" x14ac:dyDescent="0.25">
      <c r="A46" s="108"/>
      <c r="B46" s="108"/>
      <c r="C46" s="108"/>
      <c r="D46" s="106"/>
      <c r="E46" s="528"/>
      <c r="F46" s="108"/>
      <c r="G46" s="108"/>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3"/>
      <c r="CB46" s="113"/>
      <c r="CC46" s="113"/>
      <c r="CD46" s="113"/>
      <c r="CE46" s="113"/>
      <c r="CF46" s="113"/>
      <c r="CG46" s="113"/>
      <c r="CH46" s="113"/>
      <c r="CI46" s="113"/>
      <c r="CJ46" s="113"/>
      <c r="CK46" s="113"/>
      <c r="CL46" s="113"/>
      <c r="CM46" s="113"/>
      <c r="CN46" s="113"/>
      <c r="CO46" s="113"/>
      <c r="CP46" s="113"/>
      <c r="CQ46" s="113"/>
      <c r="CR46" s="113"/>
    </row>
    <row r="47" spans="1:96" x14ac:dyDescent="0.25">
      <c r="A47" s="108"/>
      <c r="B47" s="108"/>
      <c r="C47" s="108"/>
      <c r="D47" s="106"/>
      <c r="E47" s="528"/>
      <c r="F47" s="108"/>
      <c r="G47" s="108"/>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3"/>
      <c r="BR47" s="113"/>
      <c r="BS47" s="113"/>
      <c r="BT47" s="113"/>
      <c r="BU47" s="113"/>
      <c r="BV47" s="113"/>
      <c r="BW47" s="113"/>
      <c r="BX47" s="113"/>
      <c r="BY47" s="113"/>
      <c r="BZ47" s="113"/>
      <c r="CA47" s="113"/>
      <c r="CB47" s="113"/>
      <c r="CC47" s="113"/>
      <c r="CD47" s="113"/>
      <c r="CE47" s="113"/>
      <c r="CF47" s="113"/>
      <c r="CG47" s="113"/>
      <c r="CH47" s="113"/>
      <c r="CI47" s="113"/>
      <c r="CJ47" s="113"/>
      <c r="CK47" s="113"/>
      <c r="CL47" s="113"/>
      <c r="CM47" s="113"/>
      <c r="CN47" s="113"/>
      <c r="CO47" s="113"/>
      <c r="CP47" s="113"/>
      <c r="CQ47" s="113"/>
      <c r="CR47" s="113"/>
    </row>
    <row r="48" spans="1:96" x14ac:dyDescent="0.25">
      <c r="A48" s="517"/>
      <c r="B48" s="517"/>
      <c r="C48" s="517"/>
      <c r="D48" s="113"/>
      <c r="E48" s="116"/>
      <c r="F48" s="116"/>
      <c r="G48" s="116"/>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c r="BT48" s="113"/>
      <c r="BU48" s="113"/>
      <c r="BV48" s="113"/>
      <c r="BW48" s="113"/>
      <c r="BX48" s="113"/>
      <c r="BY48" s="113"/>
      <c r="BZ48" s="113"/>
      <c r="CA48" s="113"/>
      <c r="CB48" s="113"/>
      <c r="CC48" s="113"/>
      <c r="CD48" s="113"/>
      <c r="CE48" s="113"/>
      <c r="CF48" s="113"/>
      <c r="CG48" s="113"/>
      <c r="CH48" s="113"/>
      <c r="CI48" s="113"/>
      <c r="CJ48" s="113"/>
      <c r="CK48" s="113"/>
      <c r="CL48" s="113"/>
      <c r="CM48" s="113"/>
      <c r="CN48" s="113"/>
      <c r="CO48" s="113"/>
      <c r="CP48" s="113"/>
      <c r="CQ48" s="113"/>
      <c r="CR48" s="113"/>
    </row>
    <row r="49" spans="1:96" x14ac:dyDescent="0.25">
      <c r="A49" s="113"/>
      <c r="B49" s="113"/>
      <c r="C49" s="113"/>
      <c r="D49" s="117"/>
      <c r="E49" s="116"/>
      <c r="F49" s="116"/>
      <c r="G49" s="116"/>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113"/>
      <c r="CG49" s="113"/>
      <c r="CH49" s="113"/>
      <c r="CI49" s="113"/>
      <c r="CJ49" s="113"/>
      <c r="CK49" s="113"/>
      <c r="CL49" s="113"/>
      <c r="CM49" s="113"/>
      <c r="CN49" s="113"/>
      <c r="CO49" s="113"/>
      <c r="CP49" s="113"/>
      <c r="CQ49" s="113"/>
      <c r="CR49" s="113"/>
    </row>
    <row r="50" spans="1:96" x14ac:dyDescent="0.25">
      <c r="A50" s="113"/>
      <c r="B50" s="113"/>
      <c r="C50" s="113"/>
      <c r="D50" s="113"/>
      <c r="E50" s="116"/>
      <c r="F50" s="116"/>
      <c r="G50" s="116"/>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3"/>
      <c r="BR50" s="113"/>
      <c r="BS50" s="113"/>
      <c r="BT50" s="113"/>
      <c r="BU50" s="113"/>
      <c r="BV50" s="113"/>
      <c r="BW50" s="113"/>
      <c r="BX50" s="113"/>
      <c r="BY50" s="113"/>
      <c r="BZ50" s="113"/>
      <c r="CA50" s="113"/>
      <c r="CB50" s="113"/>
      <c r="CC50" s="113"/>
      <c r="CD50" s="113"/>
      <c r="CE50" s="113"/>
      <c r="CF50" s="113"/>
      <c r="CG50" s="113"/>
      <c r="CH50" s="113"/>
      <c r="CI50" s="113"/>
      <c r="CJ50" s="113"/>
      <c r="CK50" s="113"/>
      <c r="CL50" s="113"/>
      <c r="CM50" s="113"/>
      <c r="CN50" s="113"/>
      <c r="CO50" s="113"/>
      <c r="CP50" s="113"/>
      <c r="CQ50" s="113"/>
      <c r="CR50" s="113"/>
    </row>
    <row r="51" spans="1:96" x14ac:dyDescent="0.25">
      <c r="E51" s="126"/>
      <c r="F51" s="126"/>
      <c r="G51" s="126"/>
      <c r="H51" s="113"/>
    </row>
    <row r="52" spans="1:96" x14ac:dyDescent="0.25">
      <c r="E52" s="126"/>
      <c r="F52" s="126"/>
      <c r="G52" s="126"/>
      <c r="H52" s="113"/>
    </row>
    <row r="53" spans="1:96" x14ac:dyDescent="0.25">
      <c r="E53" s="126"/>
      <c r="F53" s="126"/>
      <c r="G53" s="126"/>
      <c r="H53" s="113"/>
    </row>
    <row r="54" spans="1:96" x14ac:dyDescent="0.25">
      <c r="E54" s="126"/>
      <c r="F54" s="126"/>
      <c r="G54" s="126"/>
      <c r="H54" s="113"/>
    </row>
    <row r="55" spans="1:96" x14ac:dyDescent="0.25">
      <c r="E55" s="126"/>
      <c r="F55" s="126"/>
      <c r="G55" s="126"/>
      <c r="H55" s="113"/>
    </row>
    <row r="56" spans="1:96" x14ac:dyDescent="0.25">
      <c r="E56" s="126"/>
      <c r="F56" s="126"/>
      <c r="G56" s="126"/>
      <c r="H56" s="113"/>
    </row>
    <row r="57" spans="1:96" x14ac:dyDescent="0.25">
      <c r="E57" s="126"/>
      <c r="F57" s="126"/>
      <c r="G57" s="126"/>
      <c r="H57" s="113"/>
    </row>
    <row r="58" spans="1:96" x14ac:dyDescent="0.25">
      <c r="E58" s="126"/>
      <c r="F58" s="126"/>
      <c r="G58" s="126"/>
      <c r="H58" s="113"/>
    </row>
    <row r="59" spans="1:96" x14ac:dyDescent="0.25">
      <c r="E59" s="126"/>
      <c r="F59" s="126"/>
      <c r="G59" s="126"/>
      <c r="H59" s="113"/>
    </row>
    <row r="60" spans="1:96" x14ac:dyDescent="0.25">
      <c r="E60" s="126"/>
      <c r="F60" s="126"/>
      <c r="G60" s="126"/>
      <c r="H60" s="113"/>
    </row>
    <row r="61" spans="1:96" x14ac:dyDescent="0.25">
      <c r="E61" s="126"/>
      <c r="F61" s="126"/>
      <c r="G61" s="126"/>
      <c r="H61" s="113"/>
    </row>
    <row r="62" spans="1:96" x14ac:dyDescent="0.25">
      <c r="H62" s="113"/>
    </row>
    <row r="63" spans="1:96" x14ac:dyDescent="0.25">
      <c r="H63" s="113"/>
    </row>
    <row r="64" spans="1:96" x14ac:dyDescent="0.25">
      <c r="H64" s="113"/>
    </row>
    <row r="65" spans="8:8" x14ac:dyDescent="0.25">
      <c r="H65" s="113"/>
    </row>
    <row r="66" spans="8:8" x14ac:dyDescent="0.25">
      <c r="H66" s="113"/>
    </row>
  </sheetData>
  <mergeCells count="10">
    <mergeCell ref="B26:C26"/>
    <mergeCell ref="A9:A10"/>
    <mergeCell ref="A3:G3"/>
    <mergeCell ref="A7:G7"/>
    <mergeCell ref="A4:G4"/>
    <mergeCell ref="A6:G6"/>
    <mergeCell ref="A5:G5"/>
    <mergeCell ref="D9:D10"/>
    <mergeCell ref="E9:E10"/>
    <mergeCell ref="F9:F10"/>
  </mergeCells>
  <phoneticPr fontId="0" type="noConversion"/>
  <pageMargins left="0.25" right="0.25" top="0.25" bottom="0.25" header="0.5" footer="0.5"/>
  <pageSetup scale="85" orientation="landscape" r:id="rId1"/>
  <headerFooter alignWithMargins="0">
    <oddFooter>&amp;L&amp;"Times New Roman,Regular"&amp;8Journal Entry Control Log
June 30, 2016</oddFooter>
  </headerFooter>
  <rowBreaks count="3" manualBreakCount="3">
    <brk id="27" max="9" man="1"/>
    <brk id="31" max="9" man="1"/>
    <brk id="49"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B1:N44"/>
  <sheetViews>
    <sheetView topLeftCell="A4" zoomScaleNormal="75" workbookViewId="0">
      <selection activeCell="H23" sqref="H23"/>
    </sheetView>
  </sheetViews>
  <sheetFormatPr defaultColWidth="7.88671875" defaultRowHeight="13.2" x14ac:dyDescent="0.25"/>
  <cols>
    <col min="1" max="1" width="7.88671875" style="1" customWidth="1"/>
    <col min="2" max="2" width="8.109375" style="1" customWidth="1"/>
    <col min="3" max="3" width="46.5546875" style="1" customWidth="1"/>
    <col min="4" max="7" width="7.109375" style="1" customWidth="1"/>
    <col min="8" max="8" width="8.6640625" style="1" customWidth="1"/>
    <col min="9" max="9" width="7.109375" style="1" customWidth="1"/>
    <col min="10" max="10" width="1.44140625" style="1" customWidth="1"/>
    <col min="11" max="11" width="14.5546875" style="1" customWidth="1"/>
    <col min="12" max="12" width="15.109375" style="1" customWidth="1"/>
    <col min="13" max="13" width="1.5546875" style="1" customWidth="1"/>
    <col min="14" max="14" width="12.44140625" style="1" bestFit="1" customWidth="1"/>
    <col min="15" max="16384" width="7.88671875" style="1"/>
  </cols>
  <sheetData>
    <row r="1" spans="2:14" x14ac:dyDescent="0.25">
      <c r="I1" s="374" t="s">
        <v>613</v>
      </c>
      <c r="J1" s="349"/>
      <c r="K1" s="375"/>
      <c r="L1" s="375"/>
    </row>
    <row r="2" spans="2:14" ht="25.5" customHeight="1" x14ac:dyDescent="0.25">
      <c r="I2" s="374" t="s">
        <v>614</v>
      </c>
      <c r="J2" s="349"/>
      <c r="K2" s="375"/>
      <c r="L2" s="375"/>
    </row>
    <row r="3" spans="2:14" ht="13.8" thickBot="1" x14ac:dyDescent="0.3"/>
    <row r="4" spans="2:14" ht="15.6" x14ac:dyDescent="0.3">
      <c r="B4" s="594" t="str">
        <f>'#S-1 Current Year to Prior Year'!B4:L4</f>
        <v>PEACHTREE STATE UNIVERSITY</v>
      </c>
      <c r="C4" s="595"/>
      <c r="D4" s="595"/>
      <c r="E4" s="595"/>
      <c r="F4" s="595"/>
      <c r="G4" s="595"/>
      <c r="H4" s="595"/>
      <c r="I4" s="595"/>
      <c r="J4" s="595"/>
      <c r="K4" s="595"/>
      <c r="L4" s="595"/>
      <c r="M4" s="6"/>
    </row>
    <row r="5" spans="2:14" ht="15.6" x14ac:dyDescent="0.3">
      <c r="B5" s="596" t="s">
        <v>193</v>
      </c>
      <c r="C5" s="597"/>
      <c r="D5" s="597"/>
      <c r="E5" s="597"/>
      <c r="F5" s="597"/>
      <c r="G5" s="597"/>
      <c r="H5" s="597"/>
      <c r="I5" s="597"/>
      <c r="J5" s="597"/>
      <c r="K5" s="597"/>
      <c r="L5" s="597"/>
      <c r="M5" s="7"/>
    </row>
    <row r="6" spans="2:14" ht="15.6" x14ac:dyDescent="0.3">
      <c r="B6" s="599" t="s">
        <v>201</v>
      </c>
      <c r="C6" s="600"/>
      <c r="D6" s="600"/>
      <c r="E6" s="5"/>
      <c r="F6" s="5"/>
      <c r="G6" s="5"/>
      <c r="H6" s="5"/>
      <c r="I6" s="5"/>
      <c r="J6" s="5"/>
      <c r="K6" s="5"/>
      <c r="L6" s="5"/>
      <c r="M6" s="7"/>
    </row>
    <row r="7" spans="2:14" ht="15.6" x14ac:dyDescent="0.3">
      <c r="B7" s="8" t="s">
        <v>298</v>
      </c>
      <c r="C7" s="9"/>
      <c r="D7" s="9"/>
      <c r="E7" s="9"/>
      <c r="F7" s="4"/>
      <c r="G7" s="4"/>
      <c r="H7" s="10" t="s">
        <v>421</v>
      </c>
      <c r="I7" s="4"/>
      <c r="J7" s="4"/>
      <c r="K7" s="4"/>
      <c r="L7" s="4"/>
      <c r="M7" s="7"/>
    </row>
    <row r="8" spans="2:14" ht="15.6" x14ac:dyDescent="0.3">
      <c r="B8" s="11" t="s">
        <v>386</v>
      </c>
      <c r="C8" s="5"/>
      <c r="D8" s="5"/>
      <c r="E8" s="5"/>
      <c r="F8" s="5"/>
      <c r="G8" s="5"/>
      <c r="H8" s="5"/>
      <c r="I8" s="5"/>
      <c r="J8" s="5"/>
      <c r="K8" s="5"/>
      <c r="L8" s="5"/>
      <c r="M8" s="12"/>
      <c r="N8" s="13"/>
    </row>
    <row r="9" spans="2:14" x14ac:dyDescent="0.25">
      <c r="B9" s="8"/>
      <c r="C9" s="611" t="s">
        <v>511</v>
      </c>
      <c r="D9" s="611"/>
      <c r="E9" s="611"/>
      <c r="F9" s="611"/>
      <c r="G9" s="611"/>
      <c r="H9" s="611"/>
      <c r="I9" s="611"/>
      <c r="J9" s="611"/>
      <c r="K9" s="611"/>
      <c r="L9" s="4"/>
      <c r="M9" s="12"/>
      <c r="N9" s="13"/>
    </row>
    <row r="10" spans="2:14" x14ac:dyDescent="0.25">
      <c r="B10" s="8"/>
      <c r="C10" s="4"/>
      <c r="D10" s="4"/>
      <c r="E10" s="4"/>
      <c r="F10" s="4"/>
      <c r="G10" s="4"/>
      <c r="H10" s="4"/>
      <c r="I10" s="4"/>
      <c r="J10" s="4"/>
      <c r="K10" s="4"/>
      <c r="L10" s="4"/>
      <c r="M10" s="12"/>
      <c r="N10" s="13"/>
    </row>
    <row r="11" spans="2:14" ht="13.8" thickBot="1" x14ac:dyDescent="0.3">
      <c r="B11" s="8"/>
      <c r="C11" s="14" t="s">
        <v>204</v>
      </c>
      <c r="D11" s="14"/>
      <c r="E11" s="14"/>
      <c r="F11" s="14" t="s">
        <v>205</v>
      </c>
      <c r="G11" s="14"/>
      <c r="H11" s="14"/>
      <c r="I11" s="14"/>
      <c r="J11" s="14"/>
      <c r="K11" s="14"/>
      <c r="L11" s="14"/>
      <c r="M11" s="12"/>
      <c r="N11" s="13"/>
    </row>
    <row r="12" spans="2:14" x14ac:dyDescent="0.25">
      <c r="B12" s="8"/>
      <c r="C12" s="4"/>
      <c r="D12" s="4"/>
      <c r="E12" s="4"/>
      <c r="F12" s="4"/>
      <c r="G12" s="4"/>
      <c r="H12" s="4"/>
      <c r="I12" s="4"/>
      <c r="J12" s="4"/>
      <c r="K12" s="4"/>
      <c r="L12" s="4"/>
      <c r="M12" s="12"/>
      <c r="N12" s="13"/>
    </row>
    <row r="13" spans="2:14" x14ac:dyDescent="0.25">
      <c r="B13" s="8"/>
      <c r="C13" s="4"/>
      <c r="D13" s="4"/>
      <c r="E13" s="4"/>
      <c r="F13" s="4"/>
      <c r="G13" s="4"/>
      <c r="H13" s="4"/>
      <c r="I13" s="4"/>
      <c r="J13" s="4"/>
      <c r="K13" s="4"/>
      <c r="L13" s="4"/>
      <c r="M13" s="12"/>
      <c r="N13" s="13"/>
    </row>
    <row r="14" spans="2:14" ht="13.8" thickBot="1" x14ac:dyDescent="0.3">
      <c r="B14" s="8"/>
      <c r="C14" s="4"/>
      <c r="D14" s="4"/>
      <c r="E14" s="4"/>
      <c r="F14" s="4"/>
      <c r="G14" s="4"/>
      <c r="H14" s="4"/>
      <c r="I14" s="4"/>
      <c r="J14" s="4"/>
      <c r="K14" s="4"/>
      <c r="L14" s="4"/>
      <c r="M14" s="12"/>
      <c r="N14" s="13"/>
    </row>
    <row r="15" spans="2:14" x14ac:dyDescent="0.25">
      <c r="B15" s="54" t="s">
        <v>206</v>
      </c>
      <c r="C15" s="16" t="s">
        <v>207</v>
      </c>
      <c r="D15" s="17" t="s">
        <v>208</v>
      </c>
      <c r="E15" s="17" t="s">
        <v>209</v>
      </c>
      <c r="F15" s="17" t="s">
        <v>210</v>
      </c>
      <c r="G15" s="17" t="s">
        <v>211</v>
      </c>
      <c r="H15" s="17" t="s">
        <v>212</v>
      </c>
      <c r="I15" s="17" t="s">
        <v>213</v>
      </c>
      <c r="J15" s="17"/>
      <c r="K15" s="17" t="s">
        <v>214</v>
      </c>
      <c r="L15" s="18" t="s">
        <v>214</v>
      </c>
      <c r="M15" s="12"/>
      <c r="N15" s="13"/>
    </row>
    <row r="16" spans="2:14" x14ac:dyDescent="0.25">
      <c r="B16" s="8"/>
      <c r="C16" s="8"/>
      <c r="D16" s="4"/>
      <c r="E16" s="4"/>
      <c r="F16" s="4"/>
      <c r="G16" s="4"/>
      <c r="H16" s="19" t="s">
        <v>712</v>
      </c>
      <c r="I16" s="19" t="s">
        <v>215</v>
      </c>
      <c r="J16" s="4"/>
      <c r="K16" s="19" t="s">
        <v>216</v>
      </c>
      <c r="L16" s="20" t="s">
        <v>217</v>
      </c>
      <c r="M16" s="12"/>
      <c r="N16" s="13"/>
    </row>
    <row r="17" spans="2:14" ht="6.75" customHeight="1" thickBot="1" x14ac:dyDescent="0.3">
      <c r="B17" s="8"/>
      <c r="C17" s="21"/>
      <c r="D17" s="22"/>
      <c r="E17" s="22"/>
      <c r="F17" s="22"/>
      <c r="G17" s="22"/>
      <c r="H17" s="22"/>
      <c r="I17" s="22"/>
      <c r="J17" s="22"/>
      <c r="K17" s="23"/>
      <c r="L17" s="24"/>
      <c r="M17" s="12"/>
      <c r="N17" s="13"/>
    </row>
    <row r="18" spans="2:14" ht="13.8" thickTop="1" x14ac:dyDescent="0.25">
      <c r="B18" s="8" t="s">
        <v>342</v>
      </c>
      <c r="C18" s="489" t="s">
        <v>334</v>
      </c>
      <c r="D18" s="29"/>
      <c r="E18" s="4"/>
      <c r="F18" s="4"/>
      <c r="G18" s="4"/>
      <c r="H18" s="4"/>
      <c r="I18" s="4"/>
      <c r="J18" s="4"/>
      <c r="K18" s="29"/>
      <c r="L18" s="73"/>
      <c r="M18" s="12"/>
      <c r="N18" s="13"/>
    </row>
    <row r="19" spans="2:14" x14ac:dyDescent="0.25">
      <c r="B19" s="8"/>
      <c r="C19" s="380">
        <v>291150</v>
      </c>
      <c r="D19" s="413" t="s">
        <v>18</v>
      </c>
      <c r="E19" s="29"/>
      <c r="F19" s="29"/>
      <c r="G19" s="29"/>
      <c r="H19" s="29">
        <v>2017</v>
      </c>
      <c r="I19" s="29"/>
      <c r="J19" s="4"/>
      <c r="K19" s="30">
        <v>554380.84784303128</v>
      </c>
      <c r="L19" s="31"/>
      <c r="M19" s="12"/>
      <c r="N19" s="13"/>
    </row>
    <row r="20" spans="2:14" x14ac:dyDescent="0.25">
      <c r="B20" s="8" t="s">
        <v>342</v>
      </c>
      <c r="C20" s="489" t="s">
        <v>343</v>
      </c>
      <c r="D20" s="4"/>
      <c r="E20" s="4"/>
      <c r="F20" s="4"/>
      <c r="G20" s="4"/>
      <c r="H20" s="4"/>
      <c r="I20" s="4"/>
      <c r="J20" s="4"/>
      <c r="K20" s="29"/>
      <c r="L20" s="73"/>
      <c r="M20" s="12"/>
      <c r="N20" s="13"/>
    </row>
    <row r="21" spans="2:14" x14ac:dyDescent="0.25">
      <c r="B21" s="8"/>
      <c r="C21" s="380">
        <v>818290</v>
      </c>
      <c r="D21" s="413" t="s">
        <v>18</v>
      </c>
      <c r="E21" s="4" t="s">
        <v>221</v>
      </c>
      <c r="F21" s="4" t="s">
        <v>241</v>
      </c>
      <c r="G21" s="4" t="s">
        <v>241</v>
      </c>
      <c r="H21" s="536">
        <v>2017</v>
      </c>
      <c r="I21" s="29"/>
      <c r="J21" s="4"/>
      <c r="K21" s="30">
        <v>225619.15215696875</v>
      </c>
      <c r="L21" s="31"/>
      <c r="M21" s="12"/>
      <c r="N21" s="34"/>
    </row>
    <row r="22" spans="2:14" x14ac:dyDescent="0.25">
      <c r="B22" s="8" t="s">
        <v>342</v>
      </c>
      <c r="C22" s="489" t="s">
        <v>724</v>
      </c>
      <c r="D22" s="4"/>
      <c r="H22" s="4"/>
      <c r="I22" s="4"/>
      <c r="J22" s="4"/>
      <c r="K22" s="29"/>
      <c r="L22" s="73"/>
      <c r="M22" s="12"/>
      <c r="N22" s="13"/>
    </row>
    <row r="23" spans="2:14" x14ac:dyDescent="0.25">
      <c r="B23" s="8"/>
      <c r="C23" s="28" t="s">
        <v>338</v>
      </c>
      <c r="D23" s="413" t="s">
        <v>18</v>
      </c>
      <c r="E23" s="52" t="s">
        <v>221</v>
      </c>
      <c r="F23" s="52" t="s">
        <v>241</v>
      </c>
      <c r="G23" s="52" t="s">
        <v>241</v>
      </c>
      <c r="H23" s="536">
        <v>2017</v>
      </c>
      <c r="I23" s="29"/>
      <c r="J23" s="4"/>
      <c r="K23" s="30"/>
      <c r="L23" s="31">
        <v>780000</v>
      </c>
      <c r="M23" s="12"/>
      <c r="N23" s="13"/>
    </row>
    <row r="24" spans="2:14" x14ac:dyDescent="0.25">
      <c r="B24" s="8"/>
      <c r="C24" s="25"/>
      <c r="D24" s="4"/>
      <c r="E24" s="4"/>
      <c r="F24" s="4"/>
      <c r="G24" s="4"/>
      <c r="H24" s="4"/>
      <c r="I24" s="4"/>
      <c r="J24" s="4"/>
      <c r="K24" s="4"/>
      <c r="L24" s="12"/>
      <c r="M24" s="12"/>
      <c r="N24" s="13"/>
    </row>
    <row r="25" spans="2:14" x14ac:dyDescent="0.25">
      <c r="B25" s="8"/>
      <c r="C25" s="28"/>
      <c r="D25" s="4"/>
      <c r="E25" s="4"/>
      <c r="F25" s="71"/>
      <c r="G25" s="4"/>
      <c r="H25" s="29"/>
      <c r="I25" s="4"/>
      <c r="J25" s="4"/>
      <c r="K25" s="4"/>
      <c r="L25" s="74"/>
      <c r="M25" s="12"/>
      <c r="N25" s="13"/>
    </row>
    <row r="26" spans="2:14" ht="13.8" thickBot="1" x14ac:dyDescent="0.3">
      <c r="B26" s="8"/>
      <c r="C26" s="28"/>
      <c r="D26" s="29"/>
      <c r="E26" s="29"/>
      <c r="F26" s="29"/>
      <c r="G26" s="29"/>
      <c r="H26" s="29"/>
      <c r="I26" s="29"/>
      <c r="J26" s="4"/>
      <c r="K26" s="30"/>
      <c r="L26" s="31"/>
      <c r="M26" s="12"/>
      <c r="N26" s="13"/>
    </row>
    <row r="27" spans="2:14" x14ac:dyDescent="0.25">
      <c r="B27" s="8"/>
      <c r="C27" s="35"/>
      <c r="D27" s="36"/>
      <c r="E27" s="36"/>
      <c r="F27" s="36"/>
      <c r="G27" s="36"/>
      <c r="H27" s="36"/>
      <c r="I27" s="36"/>
      <c r="J27" s="37"/>
      <c r="K27" s="38"/>
      <c r="L27" s="39"/>
      <c r="M27" s="12"/>
      <c r="N27" s="13"/>
    </row>
    <row r="28" spans="2:14" ht="13.8" thickBot="1" x14ac:dyDescent="0.3">
      <c r="B28" s="8"/>
      <c r="C28" s="8"/>
      <c r="D28" s="4"/>
      <c r="E28" s="4"/>
      <c r="F28" s="4"/>
      <c r="G28" s="4"/>
      <c r="H28" s="4"/>
      <c r="I28" s="4"/>
      <c r="J28" s="4"/>
      <c r="K28" s="40">
        <f>SUM(K19:K26)</f>
        <v>780000</v>
      </c>
      <c r="L28" s="41">
        <f>SUM(L19:L26)</f>
        <v>780000</v>
      </c>
      <c r="M28" s="12"/>
      <c r="N28" s="42"/>
    </row>
    <row r="29" spans="2:14" ht="14.4" thickTop="1" thickBot="1" x14ac:dyDescent="0.3">
      <c r="B29" s="8"/>
      <c r="C29" s="43"/>
      <c r="D29" s="14"/>
      <c r="E29" s="14"/>
      <c r="F29" s="14"/>
      <c r="G29" s="14"/>
      <c r="H29" s="14"/>
      <c r="I29" s="14"/>
      <c r="J29" s="14"/>
      <c r="K29" s="44"/>
      <c r="L29" s="45">
        <f>+L28-K28</f>
        <v>0</v>
      </c>
      <c r="M29" s="12"/>
    </row>
    <row r="30" spans="2:14" x14ac:dyDescent="0.25">
      <c r="B30" s="8"/>
      <c r="C30" s="4"/>
      <c r="D30" s="4"/>
      <c r="E30" s="4"/>
      <c r="F30" s="4"/>
      <c r="G30" s="4"/>
      <c r="H30" s="4"/>
      <c r="I30" s="4"/>
      <c r="J30" s="4"/>
      <c r="K30" s="4"/>
      <c r="L30" s="4"/>
      <c r="M30" s="12"/>
    </row>
    <row r="31" spans="2:14" x14ac:dyDescent="0.25">
      <c r="B31" s="8"/>
      <c r="C31" s="598" t="s">
        <v>226</v>
      </c>
      <c r="D31" s="598"/>
      <c r="E31" s="4"/>
      <c r="F31" s="4"/>
      <c r="G31" s="4"/>
      <c r="H31" s="4"/>
      <c r="I31" s="4"/>
      <c r="J31" s="4"/>
      <c r="K31" s="4"/>
      <c r="L31" s="46"/>
      <c r="M31" s="12"/>
    </row>
    <row r="32" spans="2:14" x14ac:dyDescent="0.25">
      <c r="B32" s="8"/>
      <c r="C32" s="55" t="s">
        <v>344</v>
      </c>
      <c r="D32" s="4"/>
      <c r="E32" s="4"/>
      <c r="F32" s="4"/>
      <c r="G32" s="4"/>
      <c r="H32" s="4"/>
      <c r="I32" s="4"/>
      <c r="J32" s="4"/>
      <c r="K32" s="4"/>
      <c r="L32" s="46"/>
      <c r="M32" s="12"/>
    </row>
    <row r="33" spans="2:14" x14ac:dyDescent="0.25">
      <c r="B33" s="8"/>
      <c r="C33" s="55" t="s">
        <v>345</v>
      </c>
      <c r="D33" s="55"/>
      <c r="E33" s="55"/>
      <c r="F33" s="55"/>
      <c r="G33" s="55"/>
      <c r="H33" s="55"/>
      <c r="I33" s="55"/>
      <c r="J33" s="55"/>
      <c r="K33" s="55"/>
      <c r="L33" s="56"/>
      <c r="M33" s="57"/>
      <c r="N33" s="58"/>
    </row>
    <row r="34" spans="2:14" x14ac:dyDescent="0.25">
      <c r="B34" s="8"/>
      <c r="C34" s="274" t="s">
        <v>155</v>
      </c>
      <c r="D34" s="291"/>
      <c r="E34" s="291"/>
      <c r="F34" s="291"/>
      <c r="G34" s="291"/>
      <c r="H34" s="291"/>
      <c r="I34" s="291"/>
      <c r="J34" s="291"/>
      <c r="K34" s="291"/>
      <c r="L34" s="56"/>
      <c r="M34" s="57"/>
      <c r="N34" s="58"/>
    </row>
    <row r="35" spans="2:14" x14ac:dyDescent="0.25">
      <c r="B35" s="8"/>
      <c r="C35" s="292"/>
      <c r="D35" s="291"/>
      <c r="E35" s="291"/>
      <c r="F35" s="291"/>
      <c r="G35" s="291"/>
      <c r="H35" s="291"/>
      <c r="I35" s="291"/>
      <c r="J35" s="291"/>
      <c r="K35" s="291"/>
      <c r="L35" s="56"/>
      <c r="M35" s="57"/>
      <c r="N35" s="58"/>
    </row>
    <row r="36" spans="2:14" x14ac:dyDescent="0.25">
      <c r="B36" s="8"/>
      <c r="C36" s="9" t="s">
        <v>414</v>
      </c>
      <c r="D36" s="4" t="s">
        <v>336</v>
      </c>
      <c r="E36" s="4"/>
      <c r="F36" s="4"/>
      <c r="I36" s="4"/>
      <c r="J36" s="4"/>
      <c r="K36" s="4"/>
      <c r="L36" s="46"/>
      <c r="M36" s="57"/>
      <c r="N36" s="58"/>
    </row>
    <row r="37" spans="2:14" x14ac:dyDescent="0.25">
      <c r="B37" s="8"/>
      <c r="C37" s="9"/>
      <c r="D37" s="4"/>
      <c r="E37" s="4"/>
      <c r="F37" s="4"/>
      <c r="I37" s="4"/>
      <c r="J37" s="4"/>
      <c r="K37" s="4"/>
      <c r="L37" s="46"/>
      <c r="M37" s="57"/>
      <c r="N37" s="58"/>
    </row>
    <row r="38" spans="2:14" x14ac:dyDescent="0.25">
      <c r="B38" s="8"/>
      <c r="C38" s="9" t="s">
        <v>418</v>
      </c>
      <c r="D38" s="4" t="s">
        <v>393</v>
      </c>
      <c r="E38" s="4"/>
      <c r="F38" s="4"/>
      <c r="M38" s="57"/>
      <c r="N38" s="58"/>
    </row>
    <row r="39" spans="2:14" x14ac:dyDescent="0.25">
      <c r="B39" s="8"/>
      <c r="C39" s="4"/>
      <c r="D39" s="4"/>
      <c r="E39" s="4"/>
      <c r="F39" s="4"/>
      <c r="G39" s="4"/>
      <c r="H39" s="4"/>
      <c r="I39" s="9" t="s">
        <v>416</v>
      </c>
      <c r="J39" s="125"/>
      <c r="K39" s="9"/>
      <c r="L39" s="139" t="s">
        <v>484</v>
      </c>
      <c r="M39" s="57"/>
      <c r="N39" s="58"/>
    </row>
    <row r="40" spans="2:14" x14ac:dyDescent="0.25">
      <c r="B40" s="8"/>
      <c r="C40" s="4"/>
      <c r="D40" s="4"/>
      <c r="E40" s="4"/>
      <c r="F40" s="4"/>
      <c r="G40" s="4"/>
      <c r="H40" s="4"/>
      <c r="I40" s="9" t="s">
        <v>417</v>
      </c>
      <c r="J40" s="125"/>
      <c r="K40" s="9"/>
      <c r="L40" s="289">
        <v>37839</v>
      </c>
      <c r="M40" s="57"/>
      <c r="N40" s="58"/>
    </row>
    <row r="41" spans="2:14" ht="13.8" thickBot="1" x14ac:dyDescent="0.3">
      <c r="B41" s="43"/>
      <c r="C41" s="59"/>
      <c r="D41" s="59"/>
      <c r="E41" s="59"/>
      <c r="F41" s="59"/>
      <c r="G41" s="59"/>
      <c r="H41" s="59"/>
      <c r="I41" s="290" t="s">
        <v>512</v>
      </c>
      <c r="J41" s="290"/>
      <c r="K41" s="290"/>
      <c r="L41" s="290"/>
      <c r="M41" s="60"/>
      <c r="N41" s="58"/>
    </row>
    <row r="43" spans="2:14" x14ac:dyDescent="0.25">
      <c r="H43" s="4"/>
    </row>
    <row r="44" spans="2:14" x14ac:dyDescent="0.25">
      <c r="C44" s="72"/>
    </row>
  </sheetData>
  <mergeCells count="5">
    <mergeCell ref="B4:L4"/>
    <mergeCell ref="B5:L5"/>
    <mergeCell ref="C31:D31"/>
    <mergeCell ref="B6:D6"/>
    <mergeCell ref="C9:K9"/>
  </mergeCells>
  <phoneticPr fontId="0" type="noConversion"/>
  <printOptions horizontalCentered="1"/>
  <pageMargins left="0" right="0" top="0.75" bottom="0.25" header="0.5" footer="0.5"/>
  <pageSetup scale="98" orientation="landscape" r:id="rId1"/>
  <headerFooter alignWithMargins="0"/>
  <rowBreaks count="1" manualBreakCount="1">
    <brk id="41" min="1" max="12"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8">
    <pageSetUpPr fitToPage="1"/>
  </sheetPr>
  <dimension ref="B1:N45"/>
  <sheetViews>
    <sheetView showGridLines="0" zoomScaleNormal="75" workbookViewId="0">
      <selection activeCell="H29" sqref="H29"/>
    </sheetView>
  </sheetViews>
  <sheetFormatPr defaultColWidth="7.88671875" defaultRowHeight="13.2" x14ac:dyDescent="0.25"/>
  <cols>
    <col min="1" max="1" width="7.88671875" style="1" customWidth="1"/>
    <col min="2" max="2" width="8.5546875" style="1" customWidth="1"/>
    <col min="3" max="3" width="46.5546875" style="1" customWidth="1"/>
    <col min="4" max="5" width="7.109375" style="1" customWidth="1"/>
    <col min="6" max="6" width="8.5546875" style="1" customWidth="1"/>
    <col min="7" max="7" width="7.109375" style="1" customWidth="1"/>
    <col min="8" max="8" width="8.5546875" style="1" customWidth="1"/>
    <col min="9" max="9" width="7.109375" style="1" customWidth="1"/>
    <col min="10" max="10" width="1.44140625" style="1" customWidth="1"/>
    <col min="11" max="11" width="15.44140625" style="1" customWidth="1"/>
    <col min="12" max="12" width="15" style="1" customWidth="1"/>
    <col min="13" max="13" width="1.5546875" style="1" customWidth="1"/>
    <col min="14" max="14" width="12.44140625" style="1" bestFit="1" customWidth="1"/>
    <col min="15" max="16384" width="7.88671875" style="1"/>
  </cols>
  <sheetData>
    <row r="1" spans="2:14" x14ac:dyDescent="0.25">
      <c r="I1" s="374" t="s">
        <v>613</v>
      </c>
      <c r="J1" s="349"/>
      <c r="K1" s="375"/>
      <c r="L1" s="375"/>
    </row>
    <row r="2" spans="2:14" ht="25.5" customHeight="1" x14ac:dyDescent="0.25">
      <c r="I2" s="374" t="s">
        <v>614</v>
      </c>
      <c r="J2" s="349"/>
      <c r="K2" s="375"/>
      <c r="L2" s="375"/>
    </row>
    <row r="3" spans="2:14" ht="13.8" thickBot="1" x14ac:dyDescent="0.3"/>
    <row r="4" spans="2:14" ht="15.6" x14ac:dyDescent="0.3">
      <c r="B4" s="594" t="str">
        <f>'#S-1 Current Year to Prior Year'!B4:L4</f>
        <v>PEACHTREE STATE UNIVERSITY</v>
      </c>
      <c r="C4" s="595"/>
      <c r="D4" s="595"/>
      <c r="E4" s="595"/>
      <c r="F4" s="595"/>
      <c r="G4" s="595"/>
      <c r="H4" s="595"/>
      <c r="I4" s="595"/>
      <c r="J4" s="595"/>
      <c r="K4" s="595"/>
      <c r="L4" s="595"/>
      <c r="M4" s="6"/>
    </row>
    <row r="5" spans="2:14" ht="15.6" x14ac:dyDescent="0.3">
      <c r="B5" s="596" t="s">
        <v>193</v>
      </c>
      <c r="C5" s="597"/>
      <c r="D5" s="597"/>
      <c r="E5" s="597"/>
      <c r="F5" s="597"/>
      <c r="G5" s="597"/>
      <c r="H5" s="597"/>
      <c r="I5" s="597"/>
      <c r="J5" s="597"/>
      <c r="K5" s="597"/>
      <c r="L5" s="597"/>
      <c r="M5" s="7"/>
    </row>
    <row r="6" spans="2:14" ht="15.6" x14ac:dyDescent="0.3">
      <c r="B6" s="599" t="s">
        <v>201</v>
      </c>
      <c r="C6" s="600"/>
      <c r="D6" s="600"/>
      <c r="E6" s="5"/>
      <c r="F6" s="5"/>
      <c r="G6" s="5"/>
      <c r="H6" s="5"/>
      <c r="I6" s="5"/>
      <c r="J6" s="5"/>
      <c r="K6" s="5"/>
      <c r="L6" s="5"/>
      <c r="M6" s="7"/>
    </row>
    <row r="7" spans="2:14" ht="15.6" x14ac:dyDescent="0.3">
      <c r="B7" s="8" t="s">
        <v>298</v>
      </c>
      <c r="C7" s="9"/>
      <c r="D7" s="9"/>
      <c r="E7" s="9"/>
      <c r="F7" s="4"/>
      <c r="G7" s="4"/>
      <c r="H7" s="10" t="s">
        <v>421</v>
      </c>
      <c r="I7" s="4"/>
      <c r="J7" s="4"/>
      <c r="K7" s="4"/>
      <c r="L7" s="4"/>
      <c r="M7" s="7"/>
    </row>
    <row r="8" spans="2:14" ht="15.6" x14ac:dyDescent="0.3">
      <c r="B8" s="11" t="s">
        <v>513</v>
      </c>
      <c r="C8" s="5"/>
      <c r="D8" s="611" t="s">
        <v>514</v>
      </c>
      <c r="E8" s="611"/>
      <c r="F8" s="611"/>
      <c r="G8" s="5"/>
      <c r="H8" s="5"/>
      <c r="I8" s="5"/>
      <c r="J8" s="5"/>
      <c r="K8" s="5"/>
      <c r="L8" s="5"/>
      <c r="M8" s="12"/>
      <c r="N8" s="13"/>
    </row>
    <row r="9" spans="2:14" x14ac:dyDescent="0.25">
      <c r="B9" s="8"/>
      <c r="C9" s="611" t="s">
        <v>515</v>
      </c>
      <c r="D9" s="611"/>
      <c r="E9" s="611"/>
      <c r="F9" s="611"/>
      <c r="G9" s="611"/>
      <c r="H9" s="611"/>
      <c r="I9" s="611"/>
      <c r="J9" s="611"/>
      <c r="K9" s="611"/>
      <c r="L9" s="4"/>
      <c r="M9" s="12"/>
      <c r="N9" s="13"/>
    </row>
    <row r="10" spans="2:14" ht="13.8" thickBot="1" x14ac:dyDescent="0.3">
      <c r="B10" s="8"/>
      <c r="C10" s="14" t="s">
        <v>204</v>
      </c>
      <c r="D10" s="14"/>
      <c r="E10" s="14"/>
      <c r="F10" s="14" t="s">
        <v>205</v>
      </c>
      <c r="G10" s="14"/>
      <c r="H10" s="14"/>
      <c r="I10" s="14"/>
      <c r="J10" s="14"/>
      <c r="K10" s="14"/>
      <c r="L10" s="14"/>
      <c r="M10" s="12"/>
      <c r="N10" s="13"/>
    </row>
    <row r="11" spans="2:14" x14ac:dyDescent="0.25">
      <c r="B11" s="8"/>
      <c r="C11" s="4"/>
      <c r="D11" s="4"/>
      <c r="E11" s="4"/>
      <c r="F11" s="4"/>
      <c r="G11" s="4"/>
      <c r="H11" s="4"/>
      <c r="I11" s="4"/>
      <c r="J11" s="4"/>
      <c r="K11" s="4"/>
      <c r="L11" s="4"/>
      <c r="M11" s="12"/>
      <c r="N11" s="13"/>
    </row>
    <row r="12" spans="2:14" ht="13.8" thickBot="1" x14ac:dyDescent="0.3">
      <c r="B12" s="8"/>
      <c r="C12" s="4"/>
      <c r="D12" s="4"/>
      <c r="E12" s="4"/>
      <c r="F12" s="4"/>
      <c r="G12" s="4"/>
      <c r="H12" s="4"/>
      <c r="I12" s="4"/>
      <c r="J12" s="4"/>
      <c r="K12" s="4"/>
      <c r="L12" s="4"/>
      <c r="M12" s="12"/>
      <c r="N12" s="13"/>
    </row>
    <row r="13" spans="2:14" x14ac:dyDescent="0.25">
      <c r="B13" s="54" t="s">
        <v>206</v>
      </c>
      <c r="C13" s="16" t="s">
        <v>207</v>
      </c>
      <c r="D13" s="17" t="s">
        <v>208</v>
      </c>
      <c r="E13" s="17" t="s">
        <v>209</v>
      </c>
      <c r="F13" s="17" t="s">
        <v>210</v>
      </c>
      <c r="G13" s="17" t="s">
        <v>211</v>
      </c>
      <c r="H13" s="17" t="s">
        <v>212</v>
      </c>
      <c r="I13" s="17" t="s">
        <v>213</v>
      </c>
      <c r="J13" s="17"/>
      <c r="K13" s="17" t="s">
        <v>214</v>
      </c>
      <c r="L13" s="18" t="s">
        <v>214</v>
      </c>
      <c r="M13" s="12"/>
      <c r="N13" s="13"/>
    </row>
    <row r="14" spans="2:14" x14ac:dyDescent="0.25">
      <c r="B14" s="8"/>
      <c r="C14" s="8"/>
      <c r="D14" s="4"/>
      <c r="E14" s="4"/>
      <c r="F14" s="4"/>
      <c r="G14" s="4"/>
      <c r="H14" s="19" t="s">
        <v>712</v>
      </c>
      <c r="I14" s="19" t="s">
        <v>215</v>
      </c>
      <c r="J14" s="4"/>
      <c r="K14" s="19" t="s">
        <v>216</v>
      </c>
      <c r="L14" s="20" t="s">
        <v>217</v>
      </c>
      <c r="M14" s="12"/>
      <c r="N14" s="13"/>
    </row>
    <row r="15" spans="2:14" ht="6.75" customHeight="1" thickBot="1" x14ac:dyDescent="0.3">
      <c r="B15" s="8"/>
      <c r="C15" s="21"/>
      <c r="D15" s="22"/>
      <c r="E15" s="22"/>
      <c r="F15" s="22"/>
      <c r="G15" s="22"/>
      <c r="H15" s="22"/>
      <c r="I15" s="22"/>
      <c r="J15" s="22"/>
      <c r="K15" s="23"/>
      <c r="L15" s="24"/>
      <c r="M15" s="12"/>
      <c r="N15" s="13"/>
    </row>
    <row r="16" spans="2:14" ht="13.8" thickTop="1" x14ac:dyDescent="0.25">
      <c r="B16" s="8" t="s">
        <v>299</v>
      </c>
      <c r="C16" s="489" t="s">
        <v>334</v>
      </c>
      <c r="D16" s="29"/>
      <c r="E16" s="4"/>
      <c r="F16" s="4"/>
      <c r="G16" s="4"/>
      <c r="H16" s="4"/>
      <c r="I16" s="4"/>
      <c r="J16" s="4"/>
      <c r="K16" s="29"/>
      <c r="L16" s="73"/>
      <c r="M16" s="12"/>
      <c r="N16" s="13"/>
    </row>
    <row r="17" spans="2:14" x14ac:dyDescent="0.25">
      <c r="B17" s="8"/>
      <c r="C17" s="380">
        <v>291150</v>
      </c>
      <c r="D17" s="413" t="s">
        <v>18</v>
      </c>
      <c r="E17" s="29"/>
      <c r="F17" s="29"/>
      <c r="G17" s="29"/>
      <c r="H17" s="29">
        <v>2017</v>
      </c>
      <c r="I17" s="29"/>
      <c r="J17" s="4"/>
      <c r="K17" s="30">
        <v>9720000</v>
      </c>
      <c r="L17" s="31"/>
      <c r="M17" s="12"/>
      <c r="N17" s="13"/>
    </row>
    <row r="18" spans="2:14" x14ac:dyDescent="0.25">
      <c r="B18" s="8" t="s">
        <v>299</v>
      </c>
      <c r="C18" s="489" t="s">
        <v>343</v>
      </c>
      <c r="D18" s="4"/>
      <c r="E18" s="4"/>
      <c r="F18" s="4"/>
      <c r="G18" s="4"/>
      <c r="H18" s="4"/>
      <c r="I18" s="4"/>
      <c r="J18" s="4"/>
      <c r="K18" s="29"/>
      <c r="L18" s="73"/>
      <c r="M18" s="12"/>
      <c r="N18" s="13"/>
    </row>
    <row r="19" spans="2:14" x14ac:dyDescent="0.25">
      <c r="B19" s="8"/>
      <c r="C19" s="380">
        <v>818290</v>
      </c>
      <c r="D19" s="413" t="s">
        <v>18</v>
      </c>
      <c r="E19" s="52" t="s">
        <v>382</v>
      </c>
      <c r="F19" s="52" t="s">
        <v>241</v>
      </c>
      <c r="G19" s="52" t="s">
        <v>241</v>
      </c>
      <c r="H19" s="536">
        <v>2017</v>
      </c>
      <c r="I19" s="29"/>
      <c r="J19" s="4"/>
      <c r="K19" s="30"/>
      <c r="L19" s="31">
        <v>500000</v>
      </c>
      <c r="M19" s="12"/>
      <c r="N19" s="34"/>
    </row>
    <row r="20" spans="2:14" x14ac:dyDescent="0.25">
      <c r="B20" s="8" t="s">
        <v>299</v>
      </c>
      <c r="C20" s="489" t="s">
        <v>383</v>
      </c>
      <c r="D20" s="4"/>
      <c r="E20" s="52"/>
      <c r="F20" s="52"/>
      <c r="G20" s="52"/>
      <c r="H20" s="4"/>
      <c r="I20" s="4"/>
      <c r="J20" s="4"/>
      <c r="K20" s="29"/>
      <c r="L20" s="73"/>
      <c r="M20" s="12"/>
      <c r="N20" s="13"/>
    </row>
    <row r="21" spans="2:14" x14ac:dyDescent="0.25">
      <c r="B21" s="8"/>
      <c r="C21" s="380">
        <v>485490</v>
      </c>
      <c r="D21" s="413" t="s">
        <v>18</v>
      </c>
      <c r="E21" s="52" t="s">
        <v>382</v>
      </c>
      <c r="F21" s="52" t="s">
        <v>241</v>
      </c>
      <c r="G21" s="52" t="s">
        <v>241</v>
      </c>
      <c r="H21" s="536">
        <v>2017</v>
      </c>
      <c r="I21" s="29"/>
      <c r="J21" s="4"/>
      <c r="K21" s="30"/>
      <c r="L21" s="31">
        <v>10000000</v>
      </c>
      <c r="M21" s="12"/>
      <c r="N21" s="13"/>
    </row>
    <row r="22" spans="2:14" x14ac:dyDescent="0.25">
      <c r="B22" s="8" t="s">
        <v>299</v>
      </c>
      <c r="C22" s="489" t="s">
        <v>196</v>
      </c>
      <c r="D22" s="4"/>
      <c r="E22" s="52"/>
      <c r="F22" s="52"/>
      <c r="G22" s="52"/>
      <c r="H22" s="4"/>
      <c r="I22" s="4"/>
      <c r="J22" s="4"/>
      <c r="K22" s="4"/>
      <c r="L22" s="12"/>
      <c r="M22" s="12"/>
      <c r="N22" s="13"/>
    </row>
    <row r="23" spans="2:14" x14ac:dyDescent="0.25">
      <c r="B23" s="8"/>
      <c r="C23" s="422" t="s">
        <v>147</v>
      </c>
      <c r="D23" s="413">
        <v>10600</v>
      </c>
      <c r="E23" s="52" t="s">
        <v>382</v>
      </c>
      <c r="F23" s="52" t="s">
        <v>241</v>
      </c>
      <c r="G23" s="52" t="s">
        <v>241</v>
      </c>
      <c r="H23" s="536">
        <v>2017</v>
      </c>
      <c r="I23" s="4"/>
      <c r="J23" s="4"/>
      <c r="K23" s="30">
        <v>780000</v>
      </c>
      <c r="L23" s="74"/>
      <c r="M23" s="12"/>
      <c r="N23" s="13"/>
    </row>
    <row r="24" spans="2:14" x14ac:dyDescent="0.25">
      <c r="B24" s="8" t="s">
        <v>299</v>
      </c>
      <c r="C24" s="489" t="s">
        <v>384</v>
      </c>
      <c r="D24" s="4"/>
      <c r="E24" s="4"/>
      <c r="F24" s="4"/>
      <c r="G24" s="4"/>
      <c r="H24" s="29"/>
      <c r="I24" s="4"/>
      <c r="J24" s="4"/>
      <c r="K24" s="4"/>
      <c r="L24" s="74"/>
      <c r="M24" s="12"/>
      <c r="N24" s="13"/>
    </row>
    <row r="25" spans="2:14" x14ac:dyDescent="0.25">
      <c r="B25" s="8"/>
      <c r="C25" s="380" t="s">
        <v>340</v>
      </c>
      <c r="D25" s="413">
        <v>10600</v>
      </c>
      <c r="E25" s="4"/>
      <c r="F25" s="4"/>
      <c r="G25" s="4"/>
      <c r="H25" s="536">
        <v>2017</v>
      </c>
      <c r="I25" s="4"/>
      <c r="J25" s="4"/>
      <c r="K25" s="75"/>
      <c r="L25" s="77">
        <v>780000</v>
      </c>
      <c r="M25" s="12"/>
      <c r="N25" s="13"/>
    </row>
    <row r="26" spans="2:14" x14ac:dyDescent="0.25">
      <c r="B26" s="8" t="s">
        <v>299</v>
      </c>
      <c r="C26" s="489" t="s">
        <v>384</v>
      </c>
      <c r="D26" s="29"/>
      <c r="E26" s="29"/>
      <c r="F26" s="29"/>
      <c r="G26" s="29"/>
      <c r="H26" s="29"/>
      <c r="I26" s="29"/>
      <c r="J26" s="4"/>
      <c r="K26" s="32"/>
      <c r="L26" s="33"/>
      <c r="M26" s="12"/>
      <c r="N26" s="13"/>
    </row>
    <row r="27" spans="2:14" ht="13.8" thickBot="1" x14ac:dyDescent="0.3">
      <c r="B27" s="8"/>
      <c r="C27" s="28" t="s">
        <v>340</v>
      </c>
      <c r="D27" s="413" t="s">
        <v>18</v>
      </c>
      <c r="E27" s="29"/>
      <c r="F27" s="29"/>
      <c r="G27" s="29"/>
      <c r="H27" s="536">
        <v>2017</v>
      </c>
      <c r="I27" s="29"/>
      <c r="J27" s="4"/>
      <c r="K27" s="30">
        <v>780000</v>
      </c>
      <c r="L27" s="31"/>
      <c r="M27" s="12"/>
      <c r="N27" s="13"/>
    </row>
    <row r="28" spans="2:14" x14ac:dyDescent="0.25">
      <c r="B28" s="8"/>
      <c r="C28" s="35"/>
      <c r="D28" s="36"/>
      <c r="E28" s="36"/>
      <c r="F28" s="36"/>
      <c r="G28" s="36"/>
      <c r="H28" s="36"/>
      <c r="I28" s="36"/>
      <c r="J28" s="37"/>
      <c r="K28" s="38"/>
      <c r="L28" s="39"/>
      <c r="M28" s="12"/>
      <c r="N28" s="13"/>
    </row>
    <row r="29" spans="2:14" ht="13.8" thickBot="1" x14ac:dyDescent="0.3">
      <c r="B29" s="8"/>
      <c r="C29" s="8"/>
      <c r="D29" s="4"/>
      <c r="E29" s="4"/>
      <c r="F29" s="4"/>
      <c r="G29" s="4"/>
      <c r="H29" s="4"/>
      <c r="I29" s="4"/>
      <c r="J29" s="4"/>
      <c r="K29" s="40">
        <f>SUM(K17:K27)</f>
        <v>11280000</v>
      </c>
      <c r="L29" s="41">
        <f>SUM(L17:L27)</f>
        <v>11280000</v>
      </c>
      <c r="M29" s="12"/>
      <c r="N29" s="42"/>
    </row>
    <row r="30" spans="2:14" ht="14.4" thickTop="1" thickBot="1" x14ac:dyDescent="0.3">
      <c r="B30" s="8"/>
      <c r="C30" s="43"/>
      <c r="D30" s="14"/>
      <c r="E30" s="14"/>
      <c r="F30" s="14"/>
      <c r="G30" s="14"/>
      <c r="H30" s="14"/>
      <c r="I30" s="14"/>
      <c r="J30" s="14"/>
      <c r="K30" s="44"/>
      <c r="L30" s="45">
        <f>+L29-K29</f>
        <v>0</v>
      </c>
      <c r="M30" s="12"/>
    </row>
    <row r="31" spans="2:14" x14ac:dyDescent="0.25">
      <c r="B31" s="8"/>
      <c r="C31" s="4"/>
      <c r="D31" s="4"/>
      <c r="E31" s="4"/>
      <c r="F31" s="4"/>
      <c r="G31" s="4"/>
      <c r="H31" s="4"/>
      <c r="I31" s="4"/>
      <c r="J31" s="4"/>
      <c r="K31" s="4"/>
      <c r="L31" s="4"/>
      <c r="M31" s="12"/>
    </row>
    <row r="32" spans="2:14" x14ac:dyDescent="0.25">
      <c r="B32" s="8"/>
      <c r="C32" s="598" t="s">
        <v>226</v>
      </c>
      <c r="D32" s="598"/>
      <c r="E32" s="4"/>
      <c r="F32" s="4"/>
      <c r="G32" s="4"/>
      <c r="H32" s="4"/>
      <c r="I32" s="4"/>
      <c r="J32" s="4"/>
      <c r="K32" s="4"/>
      <c r="L32" s="46"/>
      <c r="M32" s="12"/>
    </row>
    <row r="33" spans="2:14" x14ac:dyDescent="0.25">
      <c r="B33" s="8"/>
      <c r="C33" s="55" t="s">
        <v>385</v>
      </c>
      <c r="D33" s="4"/>
      <c r="E33" s="4"/>
      <c r="F33" s="4"/>
      <c r="G33" s="4"/>
      <c r="H33" s="4"/>
      <c r="I33" s="4"/>
      <c r="J33" s="4"/>
      <c r="K33" s="4"/>
      <c r="L33" s="46"/>
      <c r="M33" s="12"/>
    </row>
    <row r="34" spans="2:14" x14ac:dyDescent="0.25">
      <c r="B34" s="8"/>
      <c r="C34" s="55"/>
      <c r="D34" s="4"/>
      <c r="E34" s="4"/>
      <c r="F34" s="4"/>
      <c r="G34" s="4"/>
      <c r="H34" s="4"/>
      <c r="I34" s="4"/>
      <c r="J34" s="4"/>
      <c r="K34" s="4"/>
      <c r="L34" s="46"/>
      <c r="M34" s="12"/>
    </row>
    <row r="35" spans="2:14" x14ac:dyDescent="0.25">
      <c r="B35" s="8"/>
      <c r="C35" s="55"/>
      <c r="D35" s="4"/>
      <c r="E35" s="4"/>
      <c r="F35" s="4"/>
      <c r="G35" s="4"/>
      <c r="H35" s="4"/>
      <c r="I35" s="4"/>
      <c r="J35" s="4"/>
      <c r="K35" s="4"/>
      <c r="L35" s="46"/>
      <c r="M35" s="12"/>
    </row>
    <row r="36" spans="2:14" x14ac:dyDescent="0.25">
      <c r="B36" s="8"/>
      <c r="C36" s="9" t="s">
        <v>414</v>
      </c>
      <c r="D36" s="4" t="s">
        <v>336</v>
      </c>
      <c r="E36" s="4"/>
      <c r="F36" s="4"/>
      <c r="G36" s="4"/>
      <c r="H36" s="4"/>
      <c r="I36" s="4"/>
      <c r="J36" s="4"/>
      <c r="K36" s="4"/>
      <c r="L36" s="46"/>
      <c r="M36" s="12"/>
    </row>
    <row r="37" spans="2:14" x14ac:dyDescent="0.25">
      <c r="B37" s="8"/>
      <c r="C37" s="9"/>
      <c r="D37" s="4"/>
      <c r="E37" s="4"/>
      <c r="F37" s="4"/>
      <c r="G37" s="4"/>
      <c r="H37" s="4"/>
      <c r="I37" s="4"/>
      <c r="J37" s="4"/>
      <c r="K37" s="4"/>
      <c r="L37" s="46"/>
      <c r="M37" s="12"/>
    </row>
    <row r="38" spans="2:14" x14ac:dyDescent="0.25">
      <c r="B38" s="8"/>
      <c r="C38" s="9" t="s">
        <v>418</v>
      </c>
      <c r="D38" s="4" t="s">
        <v>392</v>
      </c>
      <c r="E38" s="4"/>
      <c r="F38" s="4"/>
      <c r="G38" s="4"/>
      <c r="H38" s="4"/>
      <c r="I38" s="4"/>
      <c r="J38" s="4"/>
      <c r="K38" s="4"/>
      <c r="L38" s="4"/>
      <c r="M38" s="12"/>
    </row>
    <row r="39" spans="2:14" x14ac:dyDescent="0.25">
      <c r="B39" s="8"/>
      <c r="C39" s="4"/>
      <c r="D39" s="4"/>
      <c r="E39" s="4"/>
      <c r="F39" s="4"/>
      <c r="G39" s="4"/>
      <c r="H39" s="4"/>
      <c r="I39" s="9" t="s">
        <v>416</v>
      </c>
      <c r="J39" s="125"/>
      <c r="K39" s="9"/>
      <c r="L39" s="139" t="s">
        <v>484</v>
      </c>
      <c r="M39" s="12"/>
    </row>
    <row r="40" spans="2:14" x14ac:dyDescent="0.25">
      <c r="B40" s="8"/>
      <c r="C40" s="4"/>
      <c r="D40" s="4"/>
      <c r="E40" s="4"/>
      <c r="F40" s="4"/>
      <c r="G40" s="4"/>
      <c r="H40" s="4"/>
      <c r="I40" s="9" t="s">
        <v>417</v>
      </c>
      <c r="J40" s="125"/>
      <c r="K40" s="9"/>
      <c r="L40" s="293" t="s">
        <v>508</v>
      </c>
      <c r="M40" s="57"/>
      <c r="N40" s="58"/>
    </row>
    <row r="41" spans="2:14" x14ac:dyDescent="0.25">
      <c r="B41" s="8"/>
      <c r="C41" s="4"/>
      <c r="D41" s="4"/>
      <c r="E41" s="4"/>
      <c r="F41" s="4"/>
      <c r="G41" s="4"/>
      <c r="H41" s="4"/>
      <c r="I41" s="612" t="s">
        <v>525</v>
      </c>
      <c r="J41" s="612"/>
      <c r="K41" s="612"/>
      <c r="L41" s="612"/>
      <c r="M41" s="57"/>
      <c r="N41" s="58"/>
    </row>
    <row r="42" spans="2:14" ht="13.8" thickBot="1" x14ac:dyDescent="0.3">
      <c r="B42" s="43"/>
      <c r="C42" s="59"/>
      <c r="D42" s="59"/>
      <c r="E42" s="59"/>
      <c r="F42" s="59"/>
      <c r="G42" s="59"/>
      <c r="H42" s="59"/>
      <c r="I42" s="414" t="s">
        <v>200</v>
      </c>
      <c r="J42" s="414"/>
      <c r="K42" s="414"/>
      <c r="L42" s="423" t="s">
        <v>199</v>
      </c>
      <c r="M42" s="60"/>
      <c r="N42" s="58"/>
    </row>
    <row r="44" spans="2:14" x14ac:dyDescent="0.25">
      <c r="H44" s="4"/>
    </row>
    <row r="45" spans="2:14" x14ac:dyDescent="0.25">
      <c r="C45" s="142"/>
    </row>
  </sheetData>
  <mergeCells count="7">
    <mergeCell ref="I41:L41"/>
    <mergeCell ref="B4:L4"/>
    <mergeCell ref="B5:L5"/>
    <mergeCell ref="C32:D32"/>
    <mergeCell ref="B6:D6"/>
    <mergeCell ref="D8:F8"/>
    <mergeCell ref="C9:K9"/>
  </mergeCells>
  <phoneticPr fontId="0" type="noConversion"/>
  <pageMargins left="0.25" right="0.25" top="0.25" bottom="0.25" header="0.5" footer="0.5"/>
  <pageSetup orientation="landscape" horizontalDpi="300" verticalDpi="300" r:id="rId1"/>
  <headerFooter alignWithMargins="0"/>
  <rowBreaks count="1" manualBreakCount="1">
    <brk id="42" min="1" max="12" man="1"/>
  </rowBreaks>
  <colBreaks count="1" manualBreakCount="1">
    <brk id="13" max="1048575" man="1"/>
  </col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B1:P44"/>
  <sheetViews>
    <sheetView showGridLines="0" topLeftCell="A4" zoomScaleNormal="75" workbookViewId="0">
      <selection activeCell="L18" sqref="L18"/>
    </sheetView>
  </sheetViews>
  <sheetFormatPr defaultColWidth="7.88671875" defaultRowHeight="13.2" x14ac:dyDescent="0.25"/>
  <cols>
    <col min="1" max="1" width="7.88671875" style="1" customWidth="1"/>
    <col min="2" max="2" width="9.109375" style="1" customWidth="1"/>
    <col min="3" max="3" width="46.5546875" style="1" customWidth="1"/>
    <col min="4" max="7" width="7.109375" style="1" customWidth="1"/>
    <col min="8" max="8" width="9.109375" style="1" customWidth="1"/>
    <col min="9" max="9" width="7.109375" style="1" customWidth="1"/>
    <col min="10" max="10" width="1.44140625" style="1" customWidth="1"/>
    <col min="11" max="11" width="15.44140625" style="1" customWidth="1"/>
    <col min="12" max="12" width="15" style="1" customWidth="1"/>
    <col min="13" max="13" width="1.5546875" style="1" customWidth="1"/>
    <col min="14" max="14" width="12.44140625" style="1" bestFit="1" customWidth="1"/>
    <col min="15" max="16384" width="7.88671875" style="1"/>
  </cols>
  <sheetData>
    <row r="1" spans="2:16" x14ac:dyDescent="0.25">
      <c r="I1" s="374" t="s">
        <v>613</v>
      </c>
      <c r="J1" s="349"/>
      <c r="K1" s="375"/>
      <c r="L1" s="375"/>
    </row>
    <row r="2" spans="2:16" ht="25.5" customHeight="1" x14ac:dyDescent="0.25">
      <c r="I2" s="374" t="s">
        <v>614</v>
      </c>
      <c r="J2" s="349"/>
      <c r="K2" s="375"/>
      <c r="L2" s="375"/>
    </row>
    <row r="3" spans="2:16" ht="13.8" thickBot="1" x14ac:dyDescent="0.3">
      <c r="P3" s="4"/>
    </row>
    <row r="4" spans="2:16" ht="15.6" x14ac:dyDescent="0.3">
      <c r="B4" s="594" t="str">
        <f>'#S-1 Current Year to Prior Year'!B4:L4</f>
        <v>PEACHTREE STATE UNIVERSITY</v>
      </c>
      <c r="C4" s="595"/>
      <c r="D4" s="595"/>
      <c r="E4" s="595"/>
      <c r="F4" s="595"/>
      <c r="G4" s="595"/>
      <c r="H4" s="595"/>
      <c r="I4" s="595"/>
      <c r="J4" s="595"/>
      <c r="K4" s="595"/>
      <c r="L4" s="595"/>
      <c r="M4" s="6"/>
    </row>
    <row r="5" spans="2:16" ht="15.6" x14ac:dyDescent="0.3">
      <c r="B5" s="596" t="s">
        <v>193</v>
      </c>
      <c r="C5" s="597"/>
      <c r="D5" s="597"/>
      <c r="E5" s="597"/>
      <c r="F5" s="597"/>
      <c r="G5" s="597"/>
      <c r="H5" s="597"/>
      <c r="I5" s="597"/>
      <c r="J5" s="597"/>
      <c r="K5" s="597"/>
      <c r="L5" s="597"/>
      <c r="M5" s="7"/>
    </row>
    <row r="6" spans="2:16" ht="15.6" x14ac:dyDescent="0.3">
      <c r="B6" s="599" t="s">
        <v>201</v>
      </c>
      <c r="C6" s="600"/>
      <c r="D6" s="600"/>
      <c r="E6" s="5"/>
      <c r="F6" s="5"/>
      <c r="G6" s="5"/>
      <c r="H6" s="5"/>
      <c r="I6" s="5"/>
      <c r="J6" s="5"/>
      <c r="K6" s="5"/>
      <c r="L6" s="5"/>
      <c r="M6" s="7"/>
    </row>
    <row r="7" spans="2:16" ht="15.6" x14ac:dyDescent="0.3">
      <c r="B7" s="8" t="s">
        <v>298</v>
      </c>
      <c r="C7" s="9"/>
      <c r="D7" s="9"/>
      <c r="E7" s="9"/>
      <c r="F7" s="4"/>
      <c r="G7" s="4"/>
      <c r="H7" s="10" t="s">
        <v>421</v>
      </c>
      <c r="I7" s="4"/>
      <c r="J7" s="4"/>
      <c r="K7" s="4"/>
      <c r="L7" s="4"/>
      <c r="M7" s="7"/>
    </row>
    <row r="8" spans="2:16" ht="15.6" x14ac:dyDescent="0.3">
      <c r="B8" s="11" t="s">
        <v>516</v>
      </c>
      <c r="C8" s="5"/>
      <c r="D8" s="5"/>
      <c r="E8" s="5"/>
      <c r="F8" s="5"/>
      <c r="G8" s="5"/>
      <c r="H8" s="5"/>
      <c r="I8" s="5"/>
      <c r="J8" s="5"/>
      <c r="K8" s="5"/>
      <c r="L8" s="5"/>
      <c r="M8" s="12"/>
      <c r="N8" s="13"/>
    </row>
    <row r="9" spans="2:16" x14ac:dyDescent="0.25">
      <c r="B9" s="8"/>
      <c r="C9" s="611" t="s">
        <v>517</v>
      </c>
      <c r="D9" s="613"/>
      <c r="E9" s="613"/>
      <c r="F9" s="613"/>
      <c r="G9" s="613"/>
      <c r="H9" s="613"/>
      <c r="I9" s="613"/>
      <c r="J9" s="613"/>
      <c r="K9" s="613"/>
      <c r="L9" s="613"/>
      <c r="M9" s="12"/>
      <c r="N9" s="13"/>
    </row>
    <row r="10" spans="2:16" x14ac:dyDescent="0.25">
      <c r="B10" s="8"/>
      <c r="C10" s="611" t="s">
        <v>518</v>
      </c>
      <c r="D10" s="611"/>
      <c r="E10" s="611"/>
      <c r="F10" s="611"/>
      <c r="G10" s="611"/>
      <c r="H10" s="611"/>
      <c r="I10" s="611"/>
      <c r="J10" s="611"/>
      <c r="K10" s="611"/>
      <c r="L10" s="611"/>
      <c r="M10" s="12"/>
      <c r="N10" s="13"/>
    </row>
    <row r="11" spans="2:16" ht="13.8" thickBot="1" x14ac:dyDescent="0.3">
      <c r="B11" s="8"/>
      <c r="C11" s="14" t="s">
        <v>204</v>
      </c>
      <c r="D11" s="14"/>
      <c r="E11" s="14"/>
      <c r="F11" s="14" t="s">
        <v>205</v>
      </c>
      <c r="G11" s="14"/>
      <c r="H11" s="14"/>
      <c r="I11" s="14"/>
      <c r="J11" s="14"/>
      <c r="K11" s="14"/>
      <c r="L11" s="14"/>
      <c r="M11" s="12"/>
      <c r="N11" s="13"/>
    </row>
    <row r="12" spans="2:16" x14ac:dyDescent="0.25">
      <c r="B12" s="8"/>
      <c r="C12" s="4"/>
      <c r="D12" s="4"/>
      <c r="E12" s="4"/>
      <c r="F12" s="4"/>
      <c r="G12" s="4"/>
      <c r="H12" s="4"/>
      <c r="I12" s="4"/>
      <c r="J12" s="4"/>
      <c r="K12" s="4"/>
      <c r="L12" s="4"/>
      <c r="M12" s="12"/>
      <c r="N12" s="13"/>
    </row>
    <row r="13" spans="2:16" ht="13.8" thickBot="1" x14ac:dyDescent="0.3">
      <c r="B13" s="8"/>
      <c r="C13" s="4"/>
      <c r="D13" s="4"/>
      <c r="E13" s="4"/>
      <c r="F13" s="4"/>
      <c r="G13" s="4"/>
      <c r="H13" s="4"/>
      <c r="I13" s="4"/>
      <c r="J13" s="4"/>
      <c r="K13" s="4"/>
      <c r="L13" s="4"/>
      <c r="M13" s="12"/>
      <c r="N13" s="13"/>
    </row>
    <row r="14" spans="2:16" x14ac:dyDescent="0.25">
      <c r="B14" s="54" t="s">
        <v>206</v>
      </c>
      <c r="C14" s="16" t="s">
        <v>207</v>
      </c>
      <c r="D14" s="17" t="s">
        <v>208</v>
      </c>
      <c r="E14" s="17" t="s">
        <v>209</v>
      </c>
      <c r="F14" s="17" t="s">
        <v>210</v>
      </c>
      <c r="G14" s="17" t="s">
        <v>211</v>
      </c>
      <c r="H14" s="17" t="s">
        <v>212</v>
      </c>
      <c r="I14" s="17" t="s">
        <v>213</v>
      </c>
      <c r="J14" s="17"/>
      <c r="K14" s="17" t="s">
        <v>214</v>
      </c>
      <c r="L14" s="18" t="s">
        <v>214</v>
      </c>
      <c r="M14" s="12"/>
      <c r="N14" s="13"/>
    </row>
    <row r="15" spans="2:16" x14ac:dyDescent="0.25">
      <c r="B15" s="8"/>
      <c r="C15" s="8"/>
      <c r="D15" s="4"/>
      <c r="E15" s="4"/>
      <c r="F15" s="4"/>
      <c r="G15" s="4"/>
      <c r="H15" s="19" t="s">
        <v>712</v>
      </c>
      <c r="I15" s="19" t="s">
        <v>215</v>
      </c>
      <c r="J15" s="4"/>
      <c r="K15" s="19" t="s">
        <v>216</v>
      </c>
      <c r="L15" s="20" t="s">
        <v>217</v>
      </c>
      <c r="M15" s="12"/>
      <c r="N15" s="13"/>
    </row>
    <row r="16" spans="2:16" ht="6.75" customHeight="1" thickBot="1" x14ac:dyDescent="0.3">
      <c r="B16" s="8"/>
      <c r="C16" s="21"/>
      <c r="D16" s="22"/>
      <c r="E16" s="22"/>
      <c r="F16" s="22"/>
      <c r="G16" s="22"/>
      <c r="H16" s="22"/>
      <c r="I16" s="22"/>
      <c r="J16" s="22"/>
      <c r="K16" s="23"/>
      <c r="L16" s="24"/>
      <c r="M16" s="12"/>
      <c r="N16" s="13"/>
    </row>
    <row r="17" spans="2:14" ht="13.8" thickTop="1" x14ac:dyDescent="0.25">
      <c r="B17" s="8" t="s">
        <v>299</v>
      </c>
      <c r="C17" s="489" t="s">
        <v>334</v>
      </c>
      <c r="D17" s="29"/>
      <c r="E17" s="4"/>
      <c r="F17" s="4"/>
      <c r="G17" s="4"/>
      <c r="H17" s="4"/>
      <c r="I17" s="4"/>
      <c r="J17" s="4"/>
      <c r="K17" s="29"/>
      <c r="L17" s="73"/>
      <c r="M17" s="12"/>
      <c r="N17" s="13"/>
    </row>
    <row r="18" spans="2:14" x14ac:dyDescent="0.25">
      <c r="B18" s="8"/>
      <c r="C18" s="380">
        <v>291150</v>
      </c>
      <c r="D18" s="413" t="s">
        <v>18</v>
      </c>
      <c r="E18" s="29"/>
      <c r="F18" s="29"/>
      <c r="G18" s="29"/>
      <c r="H18" s="367">
        <v>2017</v>
      </c>
      <c r="I18" s="29"/>
      <c r="J18" s="4"/>
      <c r="K18" s="30"/>
      <c r="L18" s="31">
        <v>554380.84784303128</v>
      </c>
      <c r="M18" s="12"/>
      <c r="N18" s="13"/>
    </row>
    <row r="19" spans="2:14" x14ac:dyDescent="0.25">
      <c r="B19" s="8" t="s">
        <v>299</v>
      </c>
      <c r="C19" s="489" t="s">
        <v>343</v>
      </c>
      <c r="D19" s="4"/>
      <c r="E19" s="4"/>
      <c r="F19" s="4"/>
      <c r="G19" s="4"/>
      <c r="H19" s="4"/>
      <c r="I19" s="4"/>
      <c r="J19" s="4"/>
      <c r="K19" s="29"/>
      <c r="L19" s="73"/>
      <c r="M19" s="12"/>
      <c r="N19" s="13"/>
    </row>
    <row r="20" spans="2:14" x14ac:dyDescent="0.25">
      <c r="B20" s="8"/>
      <c r="C20" s="380">
        <v>818290</v>
      </c>
      <c r="D20" s="413" t="s">
        <v>18</v>
      </c>
      <c r="E20" s="52" t="s">
        <v>382</v>
      </c>
      <c r="F20" s="52" t="s">
        <v>241</v>
      </c>
      <c r="G20" s="52" t="s">
        <v>241</v>
      </c>
      <c r="H20" s="367">
        <v>2017</v>
      </c>
      <c r="I20" s="29"/>
      <c r="J20" s="4"/>
      <c r="K20" s="30"/>
      <c r="L20" s="31">
        <v>225619.15215696875</v>
      </c>
      <c r="M20" s="12"/>
      <c r="N20" s="34"/>
    </row>
    <row r="21" spans="2:14" x14ac:dyDescent="0.25">
      <c r="B21" s="8" t="s">
        <v>299</v>
      </c>
      <c r="C21" s="489" t="s">
        <v>196</v>
      </c>
      <c r="D21" s="4"/>
      <c r="E21" s="52"/>
      <c r="F21" s="52"/>
      <c r="G21" s="52"/>
      <c r="H21" s="4"/>
      <c r="I21" s="4"/>
      <c r="J21" s="4"/>
      <c r="K21" s="4"/>
      <c r="L21" s="12"/>
      <c r="M21" s="12"/>
      <c r="N21" s="13"/>
    </row>
    <row r="22" spans="2:14" x14ac:dyDescent="0.25">
      <c r="B22" s="8"/>
      <c r="C22" s="422" t="s">
        <v>147</v>
      </c>
      <c r="D22" s="413">
        <v>10600</v>
      </c>
      <c r="E22" s="52" t="s">
        <v>382</v>
      </c>
      <c r="F22" s="52" t="s">
        <v>241</v>
      </c>
      <c r="G22" s="52" t="s">
        <v>241</v>
      </c>
      <c r="H22" s="367">
        <v>2017</v>
      </c>
      <c r="I22" s="4"/>
      <c r="J22" s="4"/>
      <c r="K22" s="30">
        <v>780000</v>
      </c>
      <c r="L22" s="74"/>
      <c r="M22" s="12"/>
      <c r="N22" s="13"/>
    </row>
    <row r="23" spans="2:14" x14ac:dyDescent="0.25">
      <c r="B23" s="8" t="s">
        <v>299</v>
      </c>
      <c r="C23" s="489" t="s">
        <v>384</v>
      </c>
      <c r="D23" s="4"/>
      <c r="E23" s="4"/>
      <c r="F23" s="4"/>
      <c r="G23" s="4"/>
      <c r="H23" s="29"/>
      <c r="I23" s="4"/>
      <c r="J23" s="4"/>
      <c r="K23" s="4"/>
      <c r="L23" s="74"/>
      <c r="M23" s="12"/>
      <c r="N23" s="13"/>
    </row>
    <row r="24" spans="2:14" x14ac:dyDescent="0.25">
      <c r="B24" s="8"/>
      <c r="C24" s="380" t="s">
        <v>340</v>
      </c>
      <c r="D24" s="413">
        <v>10600</v>
      </c>
      <c r="E24" s="4"/>
      <c r="F24" s="4"/>
      <c r="G24" s="4"/>
      <c r="H24" s="367">
        <v>2017</v>
      </c>
      <c r="I24" s="4"/>
      <c r="J24" s="4"/>
      <c r="K24" s="75"/>
      <c r="L24" s="77">
        <v>780000</v>
      </c>
      <c r="M24" s="12"/>
      <c r="N24" s="13"/>
    </row>
    <row r="25" spans="2:14" x14ac:dyDescent="0.25">
      <c r="B25" s="8" t="s">
        <v>299</v>
      </c>
      <c r="C25" s="489" t="s">
        <v>384</v>
      </c>
      <c r="D25" s="29"/>
      <c r="E25" s="29"/>
      <c r="F25" s="29"/>
      <c r="G25" s="29"/>
      <c r="H25" s="29"/>
      <c r="I25" s="29"/>
      <c r="J25" s="4"/>
      <c r="K25" s="32"/>
      <c r="L25" s="33"/>
      <c r="M25" s="12"/>
      <c r="N25" s="13"/>
    </row>
    <row r="26" spans="2:14" ht="13.8" thickBot="1" x14ac:dyDescent="0.3">
      <c r="B26" s="8"/>
      <c r="C26" s="28" t="s">
        <v>340</v>
      </c>
      <c r="D26" s="413" t="s">
        <v>18</v>
      </c>
      <c r="E26" s="29"/>
      <c r="F26" s="29"/>
      <c r="G26" s="29"/>
      <c r="H26" s="367">
        <v>2017</v>
      </c>
      <c r="I26" s="29"/>
      <c r="J26" s="4"/>
      <c r="K26" s="30">
        <v>780000</v>
      </c>
      <c r="L26" s="31"/>
      <c r="M26" s="12"/>
      <c r="N26" s="13"/>
    </row>
    <row r="27" spans="2:14" x14ac:dyDescent="0.25">
      <c r="B27" s="8"/>
      <c r="C27" s="35"/>
      <c r="D27" s="36"/>
      <c r="E27" s="36"/>
      <c r="F27" s="36"/>
      <c r="G27" s="36"/>
      <c r="H27" s="36"/>
      <c r="I27" s="36"/>
      <c r="J27" s="37"/>
      <c r="K27" s="38"/>
      <c r="L27" s="39"/>
      <c r="M27" s="12"/>
      <c r="N27" s="13"/>
    </row>
    <row r="28" spans="2:14" ht="13.8" thickBot="1" x14ac:dyDescent="0.3">
      <c r="B28" s="8"/>
      <c r="C28" s="8"/>
      <c r="D28" s="4"/>
      <c r="E28" s="4"/>
      <c r="F28" s="4"/>
      <c r="G28" s="4"/>
      <c r="H28" s="4"/>
      <c r="I28" s="4"/>
      <c r="J28" s="4"/>
      <c r="K28" s="40">
        <f>SUM(K18:K26)</f>
        <v>1560000</v>
      </c>
      <c r="L28" s="41">
        <f>SUM(L18:L26)</f>
        <v>1560000</v>
      </c>
      <c r="M28" s="12"/>
      <c r="N28" s="42"/>
    </row>
    <row r="29" spans="2:14" ht="14.4" thickTop="1" thickBot="1" x14ac:dyDescent="0.3">
      <c r="B29" s="8"/>
      <c r="C29" s="43"/>
      <c r="D29" s="14"/>
      <c r="E29" s="14"/>
      <c r="F29" s="14"/>
      <c r="G29" s="14"/>
      <c r="H29" s="14"/>
      <c r="I29" s="14"/>
      <c r="J29" s="14"/>
      <c r="K29" s="44"/>
      <c r="L29" s="45">
        <f>+L28-K28</f>
        <v>0</v>
      </c>
      <c r="M29" s="12"/>
    </row>
    <row r="30" spans="2:14" x14ac:dyDescent="0.25">
      <c r="B30" s="8"/>
      <c r="C30" s="4"/>
      <c r="D30" s="4"/>
      <c r="E30" s="4"/>
      <c r="F30" s="4"/>
      <c r="G30" s="4"/>
      <c r="H30" s="4"/>
      <c r="I30" s="4"/>
      <c r="J30" s="4"/>
      <c r="K30" s="4"/>
      <c r="L30" s="4"/>
      <c r="M30" s="12"/>
    </row>
    <row r="31" spans="2:14" x14ac:dyDescent="0.25">
      <c r="B31" s="8"/>
      <c r="C31" s="598" t="s">
        <v>226</v>
      </c>
      <c r="D31" s="598"/>
      <c r="E31" s="4"/>
      <c r="F31" s="4"/>
      <c r="G31" s="4"/>
      <c r="H31" s="4"/>
      <c r="I31" s="4"/>
      <c r="J31" s="4"/>
      <c r="K31" s="4"/>
      <c r="L31" s="46"/>
      <c r="M31" s="12"/>
    </row>
    <row r="32" spans="2:14" x14ac:dyDescent="0.25">
      <c r="B32" s="8"/>
      <c r="C32" s="55" t="s">
        <v>523</v>
      </c>
      <c r="D32" s="4"/>
      <c r="E32" s="4"/>
      <c r="F32" s="4"/>
      <c r="G32" s="4"/>
      <c r="H32" s="4"/>
      <c r="I32" s="4"/>
      <c r="J32" s="4"/>
      <c r="K32" s="4"/>
      <c r="L32" s="46"/>
      <c r="M32" s="12"/>
    </row>
    <row r="33" spans="2:14" x14ac:dyDescent="0.25">
      <c r="B33" s="8"/>
      <c r="C33" s="55"/>
      <c r="D33" s="4"/>
      <c r="E33" s="4"/>
      <c r="F33" s="4"/>
      <c r="G33" s="4"/>
      <c r="H33" s="4"/>
      <c r="I33" s="4"/>
      <c r="J33" s="4"/>
      <c r="K33" s="4"/>
      <c r="L33" s="46"/>
      <c r="M33" s="12"/>
    </row>
    <row r="34" spans="2:14" x14ac:dyDescent="0.25">
      <c r="B34" s="8"/>
      <c r="C34" s="55"/>
      <c r="D34" s="4"/>
      <c r="E34" s="4"/>
      <c r="F34" s="4"/>
      <c r="G34" s="4"/>
      <c r="H34" s="4"/>
      <c r="I34" s="4"/>
      <c r="J34" s="4"/>
      <c r="K34" s="4"/>
      <c r="L34" s="46"/>
      <c r="M34" s="12"/>
    </row>
    <row r="35" spans="2:14" x14ac:dyDescent="0.25">
      <c r="B35" s="8"/>
      <c r="C35" s="9" t="s">
        <v>414</v>
      </c>
      <c r="D35" s="4" t="s">
        <v>336</v>
      </c>
      <c r="E35" s="4"/>
      <c r="F35" s="4"/>
      <c r="G35" s="4"/>
      <c r="H35" s="4"/>
      <c r="I35" s="4"/>
      <c r="J35" s="4"/>
      <c r="K35" s="4"/>
      <c r="L35" s="46"/>
      <c r="M35" s="12"/>
    </row>
    <row r="36" spans="2:14" x14ac:dyDescent="0.25">
      <c r="B36" s="8"/>
      <c r="C36" s="9"/>
      <c r="D36" s="4"/>
      <c r="E36" s="4"/>
      <c r="F36" s="4"/>
      <c r="G36" s="4"/>
      <c r="H36" s="4"/>
      <c r="I36" s="4"/>
      <c r="J36" s="4"/>
      <c r="K36" s="4"/>
      <c r="L36" s="46"/>
      <c r="M36" s="12"/>
    </row>
    <row r="37" spans="2:14" x14ac:dyDescent="0.25">
      <c r="B37" s="8"/>
      <c r="C37" s="9" t="s">
        <v>418</v>
      </c>
      <c r="D37" s="4" t="s">
        <v>392</v>
      </c>
      <c r="E37" s="4"/>
      <c r="F37" s="4"/>
      <c r="G37" s="4"/>
      <c r="H37" s="4"/>
      <c r="I37" s="4"/>
      <c r="J37" s="4"/>
      <c r="K37" s="4"/>
      <c r="L37" s="4"/>
      <c r="M37" s="12"/>
    </row>
    <row r="38" spans="2:14" x14ac:dyDescent="0.25">
      <c r="B38" s="8"/>
      <c r="C38" s="4"/>
      <c r="D38" s="4"/>
      <c r="E38" s="4"/>
      <c r="F38" s="4"/>
      <c r="G38" s="4"/>
      <c r="H38" s="4"/>
      <c r="I38" s="9" t="s">
        <v>416</v>
      </c>
      <c r="J38" s="125"/>
      <c r="K38" s="9"/>
      <c r="L38" s="139" t="s">
        <v>484</v>
      </c>
      <c r="M38" s="12"/>
    </row>
    <row r="39" spans="2:14" x14ac:dyDescent="0.25">
      <c r="B39" s="8"/>
      <c r="C39" s="4"/>
      <c r="D39" s="4"/>
      <c r="E39" s="4"/>
      <c r="F39" s="4"/>
      <c r="G39" s="4"/>
      <c r="H39" s="4"/>
      <c r="I39" s="9" t="s">
        <v>417</v>
      </c>
      <c r="J39" s="125"/>
      <c r="K39" s="9"/>
      <c r="L39" s="289">
        <v>37839</v>
      </c>
      <c r="M39" s="57"/>
      <c r="N39" s="58"/>
    </row>
    <row r="40" spans="2:14" x14ac:dyDescent="0.25">
      <c r="B40" s="8"/>
      <c r="C40" s="4"/>
      <c r="D40" s="4"/>
      <c r="E40" s="4"/>
      <c r="F40" s="4"/>
      <c r="G40" s="4"/>
      <c r="H40" s="4"/>
      <c r="I40" s="612" t="s">
        <v>524</v>
      </c>
      <c r="J40" s="612"/>
      <c r="K40" s="612"/>
      <c r="L40" s="612"/>
      <c r="M40" s="57"/>
      <c r="N40" s="58"/>
    </row>
    <row r="41" spans="2:14" ht="13.8" thickBot="1" x14ac:dyDescent="0.3">
      <c r="B41" s="43"/>
      <c r="C41" s="59"/>
      <c r="D41" s="59"/>
      <c r="E41" s="59"/>
      <c r="F41" s="59"/>
      <c r="G41" s="59"/>
      <c r="H41" s="59"/>
      <c r="I41" s="424" t="s">
        <v>200</v>
      </c>
      <c r="J41" s="424"/>
      <c r="K41" s="424"/>
      <c r="L41" s="425" t="s">
        <v>199</v>
      </c>
      <c r="M41" s="60"/>
      <c r="N41" s="58"/>
    </row>
    <row r="43" spans="2:14" x14ac:dyDescent="0.25">
      <c r="H43" s="4"/>
    </row>
    <row r="44" spans="2:14" x14ac:dyDescent="0.25">
      <c r="C44" s="142"/>
    </row>
  </sheetData>
  <mergeCells count="7">
    <mergeCell ref="I40:L40"/>
    <mergeCell ref="B4:L4"/>
    <mergeCell ref="B5:L5"/>
    <mergeCell ref="C31:D31"/>
    <mergeCell ref="B6:D6"/>
    <mergeCell ref="C9:L9"/>
    <mergeCell ref="C10:L10"/>
  </mergeCells>
  <phoneticPr fontId="0" type="noConversion"/>
  <pageMargins left="0.5" right="0.25" top="0.25" bottom="0.25" header="0.25" footer="0.25"/>
  <pageSetup scale="99" orientation="landscape" horizontalDpi="300" verticalDpi="300" r:id="rId1"/>
  <headerFooter alignWithMargins="0"/>
  <rowBreaks count="1" manualBreakCount="1">
    <brk id="41" min="1" max="12" man="1"/>
  </rowBreaks>
  <colBreaks count="1" manualBreakCount="1">
    <brk id="1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B1:N43"/>
  <sheetViews>
    <sheetView topLeftCell="A4" zoomScaleNormal="75" workbookViewId="0">
      <selection activeCell="T27" sqref="T27"/>
    </sheetView>
  </sheetViews>
  <sheetFormatPr defaultColWidth="7.88671875" defaultRowHeight="13.2" x14ac:dyDescent="0.25"/>
  <cols>
    <col min="1" max="1" width="7.88671875" style="1" customWidth="1"/>
    <col min="2" max="2" width="7.5546875" style="1" customWidth="1"/>
    <col min="3" max="3" width="46.5546875" style="1" customWidth="1"/>
    <col min="4" max="7" width="7.109375" style="1" customWidth="1"/>
    <col min="8" max="8" width="9.109375" style="1" customWidth="1"/>
    <col min="9" max="9" width="7.109375" style="1" customWidth="1"/>
    <col min="10" max="10" width="2.109375" style="1" customWidth="1"/>
    <col min="11" max="11" width="15.44140625" style="1" customWidth="1"/>
    <col min="12" max="12" width="15" style="1" customWidth="1"/>
    <col min="13" max="13" width="1.5546875" style="1" customWidth="1"/>
    <col min="14" max="14" width="12.44140625" style="1" bestFit="1" customWidth="1"/>
    <col min="15" max="16384" width="7.88671875" style="1"/>
  </cols>
  <sheetData>
    <row r="1" spans="2:14" ht="15.75" customHeight="1" x14ac:dyDescent="0.25">
      <c r="B1" s="365"/>
      <c r="C1" s="365"/>
      <c r="D1" s="365"/>
      <c r="E1" s="365"/>
      <c r="F1" s="365"/>
      <c r="G1" s="365"/>
      <c r="H1" s="365"/>
      <c r="I1" s="374" t="s">
        <v>613</v>
      </c>
      <c r="J1" s="349"/>
      <c r="K1" s="375"/>
      <c r="L1" s="375"/>
    </row>
    <row r="2" spans="2:14" ht="25.5" customHeight="1" x14ac:dyDescent="0.25">
      <c r="B2" s="365"/>
      <c r="C2" s="365"/>
      <c r="D2" s="365"/>
      <c r="E2" s="365"/>
      <c r="F2" s="365"/>
      <c r="G2" s="365"/>
      <c r="H2" s="365"/>
      <c r="I2" s="374" t="s">
        <v>614</v>
      </c>
      <c r="J2" s="349"/>
      <c r="K2" s="375"/>
      <c r="L2" s="375"/>
    </row>
    <row r="3" spans="2:14" ht="13.8" thickBot="1" x14ac:dyDescent="0.3"/>
    <row r="4" spans="2:14" ht="15.6" x14ac:dyDescent="0.3">
      <c r="B4" s="594" t="str">
        <f>'#S-1 Current Year to Prior Year'!B4:L4</f>
        <v>PEACHTREE STATE UNIVERSITY</v>
      </c>
      <c r="C4" s="595"/>
      <c r="D4" s="595"/>
      <c r="E4" s="595"/>
      <c r="F4" s="595"/>
      <c r="G4" s="595"/>
      <c r="H4" s="595"/>
      <c r="I4" s="595"/>
      <c r="J4" s="595"/>
      <c r="K4" s="595"/>
      <c r="L4" s="595"/>
      <c r="M4" s="6"/>
    </row>
    <row r="5" spans="2:14" ht="15.6" x14ac:dyDescent="0.3">
      <c r="B5" s="596" t="s">
        <v>193</v>
      </c>
      <c r="C5" s="597"/>
      <c r="D5" s="597"/>
      <c r="E5" s="597"/>
      <c r="F5" s="597"/>
      <c r="G5" s="597"/>
      <c r="H5" s="597"/>
      <c r="I5" s="597"/>
      <c r="J5" s="597"/>
      <c r="K5" s="597"/>
      <c r="L5" s="597"/>
      <c r="M5" s="7"/>
    </row>
    <row r="6" spans="2:14" ht="15.6" x14ac:dyDescent="0.3">
      <c r="B6" s="599" t="s">
        <v>201</v>
      </c>
      <c r="C6" s="600"/>
      <c r="D6" s="600"/>
      <c r="E6" s="5"/>
      <c r="F6" s="5"/>
      <c r="G6" s="5"/>
      <c r="H6" s="5"/>
      <c r="I6" s="5"/>
      <c r="J6" s="5"/>
      <c r="K6" s="5"/>
      <c r="L6" s="5"/>
      <c r="M6" s="7"/>
    </row>
    <row r="7" spans="2:14" ht="15.6" x14ac:dyDescent="0.3">
      <c r="B7" s="8" t="s">
        <v>298</v>
      </c>
      <c r="C7" s="9"/>
      <c r="D7" s="9"/>
      <c r="E7" s="9"/>
      <c r="F7" s="4"/>
      <c r="G7" s="4"/>
      <c r="H7" s="10" t="s">
        <v>421</v>
      </c>
      <c r="I7" s="4"/>
      <c r="J7" s="4"/>
      <c r="K7" s="4"/>
      <c r="L7" s="4"/>
      <c r="M7" s="7"/>
    </row>
    <row r="8" spans="2:14" ht="15.6" x14ac:dyDescent="0.3">
      <c r="B8" s="11" t="s">
        <v>165</v>
      </c>
      <c r="C8" s="5"/>
      <c r="D8" s="5"/>
      <c r="E8" s="5"/>
      <c r="F8" s="5"/>
      <c r="G8" s="5"/>
      <c r="H8" s="5"/>
      <c r="I8" s="5"/>
      <c r="J8" s="5"/>
      <c r="K8" s="5"/>
      <c r="L8" s="5"/>
      <c r="M8" s="12"/>
      <c r="N8" s="13"/>
    </row>
    <row r="9" spans="2:14" x14ac:dyDescent="0.25">
      <c r="B9" s="8"/>
      <c r="C9" s="611"/>
      <c r="D9" s="613"/>
      <c r="E9" s="613"/>
      <c r="F9" s="613"/>
      <c r="G9" s="613"/>
      <c r="H9" s="613"/>
      <c r="I9" s="613"/>
      <c r="J9" s="613"/>
      <c r="K9" s="613"/>
      <c r="L9" s="613"/>
      <c r="M9" s="12"/>
      <c r="N9" s="13"/>
    </row>
    <row r="10" spans="2:14" x14ac:dyDescent="0.25">
      <c r="B10" s="8"/>
      <c r="C10" s="611"/>
      <c r="D10" s="611"/>
      <c r="E10" s="611"/>
      <c r="F10" s="611"/>
      <c r="G10" s="611"/>
      <c r="H10" s="611"/>
      <c r="I10" s="611"/>
      <c r="J10" s="611"/>
      <c r="K10" s="611"/>
      <c r="L10" s="611"/>
      <c r="M10" s="12"/>
      <c r="N10" s="13"/>
    </row>
    <row r="11" spans="2:14" ht="13.8" thickBot="1" x14ac:dyDescent="0.3">
      <c r="B11" s="8"/>
      <c r="C11" s="14" t="s">
        <v>204</v>
      </c>
      <c r="D11" s="14"/>
      <c r="E11" s="14"/>
      <c r="F11" s="14" t="s">
        <v>205</v>
      </c>
      <c r="G11" s="14"/>
      <c r="H11" s="14"/>
      <c r="I11" s="14"/>
      <c r="J11" s="14"/>
      <c r="K11" s="14"/>
      <c r="L11" s="14"/>
      <c r="M11" s="12"/>
      <c r="N11" s="13"/>
    </row>
    <row r="12" spans="2:14" x14ac:dyDescent="0.25">
      <c r="B12" s="8"/>
      <c r="C12" s="4"/>
      <c r="D12" s="4"/>
      <c r="E12" s="4"/>
      <c r="F12" s="4"/>
      <c r="G12" s="4"/>
      <c r="H12" s="4"/>
      <c r="I12" s="4"/>
      <c r="J12" s="4"/>
      <c r="K12" s="4"/>
      <c r="L12" s="4"/>
      <c r="M12" s="12"/>
      <c r="N12" s="13"/>
    </row>
    <row r="13" spans="2:14" ht="13.8" thickBot="1" x14ac:dyDescent="0.3">
      <c r="B13" s="8"/>
      <c r="C13" s="4"/>
      <c r="D13" s="4"/>
      <c r="E13" s="4"/>
      <c r="F13" s="4"/>
      <c r="G13" s="4"/>
      <c r="H13" s="4"/>
      <c r="I13" s="4"/>
      <c r="J13" s="4"/>
      <c r="K13" s="4"/>
      <c r="L13" s="4"/>
      <c r="M13" s="12"/>
      <c r="N13" s="13"/>
    </row>
    <row r="14" spans="2:14" x14ac:dyDescent="0.25">
      <c r="B14" s="54" t="s">
        <v>206</v>
      </c>
      <c r="C14" s="16" t="s">
        <v>207</v>
      </c>
      <c r="D14" s="17" t="s">
        <v>208</v>
      </c>
      <c r="E14" s="17" t="s">
        <v>209</v>
      </c>
      <c r="F14" s="17" t="s">
        <v>210</v>
      </c>
      <c r="G14" s="17" t="s">
        <v>211</v>
      </c>
      <c r="H14" s="17" t="s">
        <v>212</v>
      </c>
      <c r="I14" s="17" t="s">
        <v>213</v>
      </c>
      <c r="J14" s="17"/>
      <c r="K14" s="17" t="s">
        <v>214</v>
      </c>
      <c r="L14" s="18" t="s">
        <v>214</v>
      </c>
      <c r="M14" s="12"/>
      <c r="N14" s="13"/>
    </row>
    <row r="15" spans="2:14" x14ac:dyDescent="0.25">
      <c r="B15" s="8"/>
      <c r="C15" s="8"/>
      <c r="D15" s="4"/>
      <c r="E15" s="4"/>
      <c r="F15" s="4"/>
      <c r="G15" s="4"/>
      <c r="H15" s="19" t="s">
        <v>712</v>
      </c>
      <c r="I15" s="19" t="s">
        <v>215</v>
      </c>
      <c r="J15" s="4"/>
      <c r="K15" s="19" t="s">
        <v>216</v>
      </c>
      <c r="L15" s="20" t="s">
        <v>217</v>
      </c>
      <c r="M15" s="12"/>
      <c r="N15" s="13"/>
    </row>
    <row r="16" spans="2:14" ht="6.75" customHeight="1" thickBot="1" x14ac:dyDescent="0.3">
      <c r="B16" s="8"/>
      <c r="C16" s="21"/>
      <c r="D16" s="22"/>
      <c r="E16" s="22"/>
      <c r="F16" s="22"/>
      <c r="G16" s="22"/>
      <c r="H16" s="22"/>
      <c r="I16" s="22"/>
      <c r="J16" s="22"/>
      <c r="K16" s="23"/>
      <c r="L16" s="24"/>
      <c r="M16" s="12"/>
      <c r="N16" s="13"/>
    </row>
    <row r="17" spans="2:14" ht="13.8" thickTop="1" x14ac:dyDescent="0.25">
      <c r="B17" s="8" t="s">
        <v>299</v>
      </c>
      <c r="C17" s="489" t="s">
        <v>167</v>
      </c>
      <c r="D17" s="29"/>
      <c r="E17" s="4"/>
      <c r="F17" s="4"/>
      <c r="G17" s="4"/>
      <c r="H17" s="4"/>
      <c r="I17" s="4"/>
      <c r="J17" s="4"/>
      <c r="K17" s="29"/>
      <c r="L17" s="73"/>
      <c r="M17" s="12"/>
      <c r="N17" s="13"/>
    </row>
    <row r="18" spans="2:14" x14ac:dyDescent="0.25">
      <c r="B18" s="8"/>
      <c r="C18" s="380" t="s">
        <v>168</v>
      </c>
      <c r="D18" s="413" t="s">
        <v>18</v>
      </c>
      <c r="E18" s="29"/>
      <c r="F18" s="29"/>
      <c r="G18" s="29"/>
      <c r="H18" s="29">
        <v>2017</v>
      </c>
      <c r="I18" s="29"/>
      <c r="J18" s="4"/>
      <c r="K18" s="31">
        <v>554380.84784303128</v>
      </c>
      <c r="L18" s="31"/>
      <c r="M18" s="12"/>
      <c r="N18" s="13"/>
    </row>
    <row r="19" spans="2:14" x14ac:dyDescent="0.25">
      <c r="B19" s="8" t="s">
        <v>299</v>
      </c>
      <c r="C19" s="489" t="s">
        <v>166</v>
      </c>
      <c r="D19" s="4"/>
      <c r="E19" s="4"/>
      <c r="F19" s="4"/>
      <c r="G19" s="4"/>
      <c r="H19" s="4"/>
      <c r="I19" s="4"/>
      <c r="J19" s="4"/>
      <c r="K19" s="29"/>
      <c r="L19" s="73"/>
      <c r="M19" s="12"/>
      <c r="N19" s="13"/>
    </row>
    <row r="20" spans="2:14" x14ac:dyDescent="0.25">
      <c r="B20" s="8"/>
      <c r="C20" s="76" t="s">
        <v>409</v>
      </c>
      <c r="D20" s="413" t="s">
        <v>18</v>
      </c>
      <c r="E20" s="52"/>
      <c r="F20" s="52"/>
      <c r="G20" s="52"/>
      <c r="H20" s="515">
        <v>2017</v>
      </c>
      <c r="I20" s="29"/>
      <c r="J20" s="4"/>
      <c r="K20" s="30"/>
      <c r="L20" s="31">
        <v>554380.84784303128</v>
      </c>
      <c r="M20" s="12"/>
      <c r="N20" s="34"/>
    </row>
    <row r="21" spans="2:14" x14ac:dyDescent="0.25">
      <c r="B21" s="8"/>
      <c r="C21" s="141"/>
      <c r="D21" s="4"/>
      <c r="E21" s="52"/>
      <c r="F21" s="52"/>
      <c r="G21" s="52"/>
      <c r="H21" s="4"/>
      <c r="I21" s="4"/>
      <c r="J21" s="4"/>
      <c r="K21" s="4"/>
      <c r="L21" s="12"/>
      <c r="M21" s="12"/>
      <c r="N21" s="13"/>
    </row>
    <row r="22" spans="2:14" x14ac:dyDescent="0.25">
      <c r="B22" s="8"/>
      <c r="C22" s="28"/>
      <c r="D22" s="29"/>
      <c r="E22" s="52"/>
      <c r="F22" s="52"/>
      <c r="G22" s="52"/>
      <c r="H22" s="29"/>
      <c r="I22" s="4"/>
      <c r="J22" s="4"/>
      <c r="K22" s="30"/>
      <c r="L22" s="74"/>
      <c r="M22" s="12"/>
      <c r="N22" s="13"/>
    </row>
    <row r="23" spans="2:14" x14ac:dyDescent="0.25">
      <c r="B23" s="8"/>
      <c r="C23" s="141"/>
      <c r="D23" s="4"/>
      <c r="E23" s="4"/>
      <c r="F23" s="4"/>
      <c r="G23" s="4"/>
      <c r="H23" s="29"/>
      <c r="I23" s="4"/>
      <c r="J23" s="4"/>
      <c r="K23" s="4"/>
      <c r="L23" s="74"/>
      <c r="M23" s="12"/>
      <c r="N23" s="13"/>
    </row>
    <row r="24" spans="2:14" x14ac:dyDescent="0.25">
      <c r="B24" s="8"/>
      <c r="C24" s="28"/>
      <c r="D24" s="29"/>
      <c r="E24" s="4"/>
      <c r="F24" s="4"/>
      <c r="G24" s="4"/>
      <c r="H24" s="29"/>
      <c r="I24" s="4"/>
      <c r="J24" s="4"/>
      <c r="K24" s="75"/>
      <c r="L24" s="77"/>
      <c r="M24" s="12"/>
      <c r="N24" s="13"/>
    </row>
    <row r="25" spans="2:14" x14ac:dyDescent="0.25">
      <c r="B25" s="8"/>
      <c r="C25" s="141"/>
      <c r="D25" s="29"/>
      <c r="E25" s="29"/>
      <c r="F25" s="29"/>
      <c r="G25" s="29"/>
      <c r="H25" s="29"/>
      <c r="I25" s="29"/>
      <c r="J25" s="4"/>
      <c r="K25" s="32"/>
      <c r="L25" s="33"/>
      <c r="M25" s="12"/>
      <c r="N25" s="13"/>
    </row>
    <row r="26" spans="2:14" ht="13.8" thickBot="1" x14ac:dyDescent="0.3">
      <c r="B26" s="8"/>
      <c r="C26" s="28"/>
      <c r="D26" s="29"/>
      <c r="E26" s="29"/>
      <c r="F26" s="29"/>
      <c r="G26" s="29"/>
      <c r="H26" s="29"/>
      <c r="I26" s="29"/>
      <c r="J26" s="4"/>
      <c r="K26" s="30"/>
      <c r="L26" s="31"/>
      <c r="M26" s="12"/>
      <c r="N26" s="13"/>
    </row>
    <row r="27" spans="2:14" x14ac:dyDescent="0.25">
      <c r="B27" s="8"/>
      <c r="C27" s="35"/>
      <c r="D27" s="36"/>
      <c r="E27" s="36"/>
      <c r="F27" s="36"/>
      <c r="G27" s="36"/>
      <c r="H27" s="36"/>
      <c r="I27" s="36"/>
      <c r="J27" s="37"/>
      <c r="K27" s="38"/>
      <c r="L27" s="39"/>
      <c r="M27" s="12"/>
      <c r="N27" s="13"/>
    </row>
    <row r="28" spans="2:14" ht="13.8" thickBot="1" x14ac:dyDescent="0.3">
      <c r="B28" s="8"/>
      <c r="C28" s="8"/>
      <c r="D28" s="4"/>
      <c r="E28" s="4"/>
      <c r="F28" s="4"/>
      <c r="G28" s="4"/>
      <c r="H28" s="4"/>
      <c r="I28" s="4"/>
      <c r="J28" s="4"/>
      <c r="K28" s="40">
        <f>SUM(K18:K26)</f>
        <v>554380.84784303128</v>
      </c>
      <c r="L28" s="41">
        <f>SUM(L18:L26)</f>
        <v>554380.84784303128</v>
      </c>
      <c r="M28" s="12"/>
      <c r="N28" s="42"/>
    </row>
    <row r="29" spans="2:14" ht="14.4" thickTop="1" thickBot="1" x14ac:dyDescent="0.3">
      <c r="B29" s="8"/>
      <c r="C29" s="43"/>
      <c r="D29" s="14"/>
      <c r="E29" s="14"/>
      <c r="F29" s="14"/>
      <c r="G29" s="14"/>
      <c r="H29" s="14"/>
      <c r="I29" s="14"/>
      <c r="J29" s="14"/>
      <c r="K29" s="44"/>
      <c r="L29" s="45">
        <f>+L28-K28</f>
        <v>0</v>
      </c>
      <c r="M29" s="12"/>
    </row>
    <row r="30" spans="2:14" x14ac:dyDescent="0.25">
      <c r="B30" s="8"/>
      <c r="C30" s="4"/>
      <c r="D30" s="4"/>
      <c r="E30" s="4"/>
      <c r="F30" s="4"/>
      <c r="G30" s="4"/>
      <c r="H30" s="4"/>
      <c r="I30" s="4"/>
      <c r="J30" s="4"/>
      <c r="K30" s="4"/>
      <c r="L30" s="4"/>
      <c r="M30" s="12"/>
    </row>
    <row r="31" spans="2:14" x14ac:dyDescent="0.25">
      <c r="B31" s="8"/>
      <c r="C31" s="598" t="s">
        <v>226</v>
      </c>
      <c r="D31" s="598"/>
      <c r="E31" s="4"/>
      <c r="F31" s="4"/>
      <c r="G31" s="4"/>
      <c r="H31" s="4"/>
      <c r="I31" s="4"/>
      <c r="J31" s="4"/>
      <c r="K31" s="4"/>
      <c r="L31" s="46"/>
      <c r="M31" s="12"/>
    </row>
    <row r="32" spans="2:14" ht="36.75" customHeight="1" x14ac:dyDescent="0.25">
      <c r="B32" s="8"/>
      <c r="C32" s="615" t="s">
        <v>98</v>
      </c>
      <c r="D32" s="615"/>
      <c r="E32" s="615"/>
      <c r="F32" s="615"/>
      <c r="G32" s="615"/>
      <c r="H32" s="615"/>
      <c r="I32" s="615"/>
      <c r="J32" s="615"/>
      <c r="K32" s="615"/>
      <c r="L32" s="615"/>
      <c r="M32" s="12"/>
    </row>
    <row r="33" spans="2:14" x14ac:dyDescent="0.25">
      <c r="B33" s="8"/>
      <c r="C33" s="55"/>
      <c r="D33" s="4"/>
      <c r="E33" s="4"/>
      <c r="F33" s="4"/>
      <c r="G33" s="4"/>
      <c r="H33" s="4"/>
      <c r="I33" s="4"/>
      <c r="J33" s="4"/>
      <c r="K33" s="4"/>
      <c r="L33" s="46"/>
      <c r="M33" s="12"/>
    </row>
    <row r="34" spans="2:14" x14ac:dyDescent="0.25">
      <c r="B34" s="8"/>
      <c r="C34" s="55"/>
      <c r="D34" s="4"/>
      <c r="E34" s="4"/>
      <c r="F34" s="4"/>
      <c r="G34" s="4"/>
      <c r="H34" s="4"/>
      <c r="I34" s="4"/>
      <c r="J34" s="4"/>
      <c r="K34" s="4"/>
      <c r="L34" s="46"/>
      <c r="M34" s="12"/>
    </row>
    <row r="35" spans="2:14" x14ac:dyDescent="0.25">
      <c r="B35" s="8"/>
      <c r="C35" s="9" t="s">
        <v>414</v>
      </c>
      <c r="D35" s="4" t="s">
        <v>82</v>
      </c>
      <c r="E35" s="4"/>
      <c r="F35" s="4"/>
      <c r="I35" s="4"/>
      <c r="J35" s="4"/>
      <c r="K35" s="4"/>
      <c r="L35" s="46"/>
      <c r="M35" s="12"/>
    </row>
    <row r="36" spans="2:14" x14ac:dyDescent="0.25">
      <c r="B36" s="8"/>
      <c r="C36" s="9"/>
      <c r="D36" s="4"/>
      <c r="E36" s="4"/>
      <c r="F36" s="4"/>
      <c r="I36" s="4"/>
      <c r="J36" s="4"/>
      <c r="K36" s="4"/>
      <c r="L36" s="46"/>
      <c r="M36" s="12"/>
    </row>
    <row r="37" spans="2:14" x14ac:dyDescent="0.25">
      <c r="B37" s="8"/>
      <c r="C37" s="9" t="s">
        <v>418</v>
      </c>
      <c r="D37" s="4" t="s">
        <v>392</v>
      </c>
      <c r="E37" s="4"/>
      <c r="F37" s="4"/>
      <c r="M37" s="12"/>
    </row>
    <row r="38" spans="2:14" x14ac:dyDescent="0.25">
      <c r="B38" s="8"/>
      <c r="C38" s="4"/>
      <c r="D38" s="4"/>
      <c r="E38" s="4"/>
      <c r="F38" s="4"/>
      <c r="G38" s="4"/>
      <c r="H38" s="4"/>
      <c r="I38" s="9" t="s">
        <v>416</v>
      </c>
      <c r="J38" s="125"/>
      <c r="K38" s="9"/>
      <c r="L38" s="325">
        <v>38463</v>
      </c>
      <c r="M38" s="12"/>
    </row>
    <row r="39" spans="2:14" x14ac:dyDescent="0.25">
      <c r="B39" s="8"/>
      <c r="C39" s="4"/>
      <c r="D39" s="4"/>
      <c r="E39" s="4"/>
      <c r="F39" s="4"/>
      <c r="G39" s="4"/>
      <c r="H39" s="4"/>
      <c r="I39" s="9" t="s">
        <v>417</v>
      </c>
      <c r="J39" s="125"/>
      <c r="K39" s="9"/>
      <c r="L39" s="376">
        <v>39195</v>
      </c>
      <c r="M39" s="57"/>
      <c r="N39" s="58"/>
    </row>
    <row r="40" spans="2:14" ht="25.5" customHeight="1" thickBot="1" x14ac:dyDescent="0.3">
      <c r="B40" s="43"/>
      <c r="C40" s="59"/>
      <c r="D40" s="59"/>
      <c r="E40" s="59"/>
      <c r="F40" s="59"/>
      <c r="G40" s="59"/>
      <c r="H40" s="59"/>
      <c r="I40" s="614" t="s">
        <v>506</v>
      </c>
      <c r="J40" s="614"/>
      <c r="K40" s="614"/>
      <c r="L40" s="614"/>
      <c r="M40" s="60"/>
      <c r="N40" s="58"/>
    </row>
    <row r="42" spans="2:14" x14ac:dyDescent="0.25">
      <c r="H42" s="4"/>
    </row>
    <row r="43" spans="2:14" x14ac:dyDescent="0.25">
      <c r="C43" s="142"/>
    </row>
  </sheetData>
  <mergeCells count="8">
    <mergeCell ref="I40:L40"/>
    <mergeCell ref="B4:L4"/>
    <mergeCell ref="B5:L5"/>
    <mergeCell ref="C31:D31"/>
    <mergeCell ref="B6:D6"/>
    <mergeCell ref="C9:L9"/>
    <mergeCell ref="C10:L10"/>
    <mergeCell ref="C32:L32"/>
  </mergeCells>
  <phoneticPr fontId="0" type="noConversion"/>
  <pageMargins left="1.1599999999999999" right="0.75" top="1" bottom="1" header="0.5" footer="0.5"/>
  <pageSetup scale="83" orientation="landscape" horizontalDpi="300" verticalDpi="300" r:id="rId1"/>
  <headerFooter alignWithMargins="0"/>
  <rowBreaks count="1" manualBreakCount="1">
    <brk id="40" min="1" max="12" man="1"/>
  </rowBreaks>
  <colBreaks count="1" manualBreakCount="1">
    <brk id="1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AF51"/>
  <sheetViews>
    <sheetView zoomScale="75" zoomScaleNormal="75" workbookViewId="0">
      <selection activeCell="U18" sqref="U18"/>
    </sheetView>
  </sheetViews>
  <sheetFormatPr defaultColWidth="7.88671875" defaultRowHeight="13.2" x14ac:dyDescent="0.25"/>
  <cols>
    <col min="1" max="1" width="1.44140625" style="1" customWidth="1"/>
    <col min="2" max="2" width="14.88671875" style="2" bestFit="1" customWidth="1"/>
    <col min="3" max="3" width="1.44140625" style="1" customWidth="1"/>
    <col min="4" max="4" width="15.5546875" style="13" bestFit="1" customWidth="1"/>
    <col min="5" max="5" width="1.44140625" style="1" customWidth="1"/>
    <col min="6" max="6" width="14" style="13" bestFit="1" customWidth="1"/>
    <col min="7" max="7" width="1.44140625" style="1" customWidth="1"/>
    <col min="8" max="8" width="14.5546875" style="1" bestFit="1" customWidth="1"/>
    <col min="9" max="9" width="1.44140625" style="1" customWidth="1"/>
    <col min="10" max="10" width="15.5546875" style="1" bestFit="1" customWidth="1"/>
    <col min="11" max="11" width="7.88671875" style="1" customWidth="1"/>
    <col min="12" max="12" width="10.109375" style="1" customWidth="1"/>
    <col min="13" max="13" width="10.44140625" style="1" bestFit="1" customWidth="1"/>
    <col min="14" max="14" width="1.44140625" style="1" customWidth="1"/>
    <col min="15" max="15" width="16.109375" style="1" bestFit="1" customWidth="1"/>
    <col min="16" max="16" width="1.44140625" style="1" customWidth="1"/>
    <col min="17" max="17" width="14.44140625" style="1" bestFit="1" customWidth="1"/>
    <col min="18" max="18" width="1.44140625" style="1" customWidth="1"/>
    <col min="19" max="19" width="14.44140625" style="1" bestFit="1" customWidth="1"/>
    <col min="20" max="20" width="1.44140625" style="1" customWidth="1"/>
    <col min="21" max="21" width="15.5546875" style="1" bestFit="1" customWidth="1"/>
    <col min="22" max="22" width="7.88671875" style="1" customWidth="1"/>
    <col min="23" max="23" width="11.44140625" style="1" customWidth="1"/>
    <col min="24" max="24" width="11.5546875" style="1" bestFit="1" customWidth="1"/>
    <col min="25" max="25" width="1.44140625" style="1" customWidth="1"/>
    <col min="26" max="26" width="49.5546875" style="1" bestFit="1" customWidth="1"/>
    <col min="27" max="27" width="1.44140625" style="1" customWidth="1"/>
    <col min="28" max="28" width="14.44140625" style="1" bestFit="1" customWidth="1"/>
    <col min="29" max="29" width="1.44140625" style="1" customWidth="1"/>
    <col min="30" max="30" width="14.5546875" style="1" bestFit="1" customWidth="1"/>
    <col min="31" max="31" width="1.44140625" style="1" customWidth="1"/>
    <col min="32" max="32" width="15.5546875" style="1" bestFit="1" customWidth="1"/>
    <col min="33" max="16384" width="7.88671875" style="1"/>
  </cols>
  <sheetData>
    <row r="1" spans="1:32" x14ac:dyDescent="0.25">
      <c r="A1" s="1" t="s">
        <v>406</v>
      </c>
      <c r="X1" s="268"/>
      <c r="Y1" s="268"/>
      <c r="Z1" s="268"/>
      <c r="AA1" s="268"/>
      <c r="AB1" s="268"/>
    </row>
    <row r="2" spans="1:32" x14ac:dyDescent="0.25">
      <c r="W2" s="64" t="s">
        <v>407</v>
      </c>
      <c r="X2" s="70"/>
      <c r="Y2" s="70"/>
      <c r="Z2" s="70"/>
      <c r="AA2" s="70"/>
      <c r="AB2" s="70"/>
      <c r="AC2" s="70"/>
      <c r="AD2" s="70"/>
      <c r="AE2" s="70"/>
      <c r="AF2" s="65"/>
    </row>
    <row r="3" spans="1:32" x14ac:dyDescent="0.25">
      <c r="B3" s="142"/>
      <c r="F3" s="143"/>
      <c r="W3" s="67"/>
      <c r="X3" s="4"/>
      <c r="Y3" s="4"/>
      <c r="Z3" s="4"/>
      <c r="AA3" s="4"/>
      <c r="AB3" s="4"/>
      <c r="AC3" s="4"/>
      <c r="AD3" s="4"/>
      <c r="AE3" s="4"/>
      <c r="AF3" s="66"/>
    </row>
    <row r="4" spans="1:32" x14ac:dyDescent="0.25">
      <c r="A4" s="1" t="s">
        <v>398</v>
      </c>
      <c r="F4" s="143"/>
      <c r="L4" s="1" t="s">
        <v>398</v>
      </c>
      <c r="M4" s="2"/>
      <c r="O4" s="13"/>
      <c r="W4" s="67" t="s">
        <v>398</v>
      </c>
      <c r="X4" s="29"/>
      <c r="Y4" s="4"/>
      <c r="Z4" s="46"/>
      <c r="AA4" s="4"/>
      <c r="AB4" s="4"/>
      <c r="AC4" s="4"/>
      <c r="AD4" s="4"/>
      <c r="AE4" s="4"/>
      <c r="AF4" s="66"/>
    </row>
    <row r="5" spans="1:32" x14ac:dyDescent="0.25">
      <c r="A5" s="1" t="s">
        <v>353</v>
      </c>
      <c r="F5" s="143"/>
      <c r="H5" s="144"/>
      <c r="I5" s="145"/>
      <c r="L5" s="1" t="s">
        <v>353</v>
      </c>
      <c r="M5" s="2"/>
      <c r="O5" s="13"/>
      <c r="Q5" s="13"/>
      <c r="S5" s="144"/>
      <c r="T5" s="145"/>
      <c r="W5" s="67" t="s">
        <v>353</v>
      </c>
      <c r="X5" s="29"/>
      <c r="Y5" s="4"/>
      <c r="Z5" s="46"/>
      <c r="AA5" s="4"/>
      <c r="AB5" s="46"/>
      <c r="AC5" s="4"/>
      <c r="AD5" s="81"/>
      <c r="AE5" s="82"/>
      <c r="AF5" s="66"/>
    </row>
    <row r="6" spans="1:32" x14ac:dyDescent="0.25">
      <c r="A6" s="1" t="s">
        <v>399</v>
      </c>
      <c r="I6" s="145"/>
      <c r="L6" s="1" t="s">
        <v>400</v>
      </c>
      <c r="M6" s="2"/>
      <c r="O6" s="13"/>
      <c r="Q6" s="13"/>
      <c r="T6" s="145"/>
      <c r="W6" s="67" t="s">
        <v>401</v>
      </c>
      <c r="X6" s="29"/>
      <c r="Y6" s="4"/>
      <c r="Z6" s="46"/>
      <c r="AA6" s="4"/>
      <c r="AB6" s="46"/>
      <c r="AC6" s="4"/>
      <c r="AD6" s="4"/>
      <c r="AE6" s="82"/>
      <c r="AF6" s="66"/>
    </row>
    <row r="7" spans="1:32" x14ac:dyDescent="0.25">
      <c r="D7" s="146"/>
      <c r="F7" s="146"/>
      <c r="M7" s="2"/>
      <c r="O7" s="146"/>
      <c r="Q7" s="146"/>
      <c r="W7" s="67"/>
      <c r="X7" s="29"/>
      <c r="Y7" s="4"/>
      <c r="Z7" s="83"/>
      <c r="AA7" s="4"/>
      <c r="AB7" s="83"/>
      <c r="AC7" s="4"/>
      <c r="AD7" s="4"/>
      <c r="AE7" s="4"/>
      <c r="AF7" s="66"/>
    </row>
    <row r="8" spans="1:32" x14ac:dyDescent="0.25">
      <c r="D8" s="147" t="s">
        <v>361</v>
      </c>
      <c r="F8" s="147" t="s">
        <v>362</v>
      </c>
      <c r="M8" s="2"/>
      <c r="O8" s="147" t="s">
        <v>361</v>
      </c>
      <c r="Q8" s="147" t="s">
        <v>362</v>
      </c>
      <c r="W8" s="67"/>
      <c r="X8" s="29"/>
      <c r="Y8" s="4"/>
      <c r="Z8" s="84" t="s">
        <v>361</v>
      </c>
      <c r="AA8" s="4"/>
      <c r="AB8" s="84"/>
      <c r="AC8" s="4"/>
      <c r="AD8" s="4"/>
      <c r="AE8" s="4"/>
      <c r="AF8" s="66"/>
    </row>
    <row r="9" spans="1:32" x14ac:dyDescent="0.25">
      <c r="D9" s="143" t="s">
        <v>363</v>
      </c>
      <c r="F9" s="147" t="s">
        <v>258</v>
      </c>
      <c r="H9" s="2" t="s">
        <v>364</v>
      </c>
      <c r="J9" s="2" t="s">
        <v>365</v>
      </c>
      <c r="M9" s="2"/>
      <c r="O9" s="143" t="s">
        <v>363</v>
      </c>
      <c r="Q9" s="147" t="s">
        <v>258</v>
      </c>
      <c r="S9" s="2" t="s">
        <v>364</v>
      </c>
      <c r="U9" s="2" t="s">
        <v>365</v>
      </c>
      <c r="W9" s="67"/>
      <c r="X9" s="29"/>
      <c r="Y9" s="4"/>
      <c r="Z9" s="85" t="s">
        <v>363</v>
      </c>
      <c r="AA9" s="4"/>
      <c r="AB9" s="4"/>
      <c r="AC9" s="4"/>
      <c r="AD9" s="29"/>
      <c r="AE9" s="4"/>
      <c r="AF9" s="80" t="s">
        <v>365</v>
      </c>
    </row>
    <row r="10" spans="1:32" x14ac:dyDescent="0.25">
      <c r="B10" s="2" t="s">
        <v>366</v>
      </c>
      <c r="D10" s="148" t="s">
        <v>367</v>
      </c>
      <c r="F10" s="147" t="s">
        <v>300</v>
      </c>
      <c r="H10" s="2" t="s">
        <v>368</v>
      </c>
      <c r="J10" s="2" t="s">
        <v>259</v>
      </c>
      <c r="M10" s="2" t="s">
        <v>366</v>
      </c>
      <c r="O10" s="148" t="s">
        <v>367</v>
      </c>
      <c r="Q10" s="147" t="s">
        <v>300</v>
      </c>
      <c r="S10" s="2" t="s">
        <v>368</v>
      </c>
      <c r="U10" s="2" t="s">
        <v>259</v>
      </c>
      <c r="W10" s="67"/>
      <c r="X10" s="29" t="s">
        <v>366</v>
      </c>
      <c r="Y10" s="4"/>
      <c r="Z10" s="86" t="s">
        <v>367</v>
      </c>
      <c r="AA10" s="4"/>
      <c r="AB10" s="29" t="s">
        <v>362</v>
      </c>
      <c r="AC10" s="4"/>
      <c r="AD10" s="29" t="s">
        <v>368</v>
      </c>
      <c r="AE10" s="4"/>
      <c r="AF10" s="80" t="s">
        <v>259</v>
      </c>
    </row>
    <row r="11" spans="1:32" x14ac:dyDescent="0.25">
      <c r="B11" s="2" t="s">
        <v>258</v>
      </c>
      <c r="D11" s="148" t="s">
        <v>369</v>
      </c>
      <c r="F11" s="84" t="s">
        <v>370</v>
      </c>
      <c r="H11" s="2" t="s">
        <v>371</v>
      </c>
      <c r="J11" s="2" t="s">
        <v>256</v>
      </c>
      <c r="M11" s="2" t="s">
        <v>258</v>
      </c>
      <c r="O11" s="148" t="s">
        <v>369</v>
      </c>
      <c r="Q11" s="84" t="s">
        <v>370</v>
      </c>
      <c r="S11" s="2" t="s">
        <v>371</v>
      </c>
      <c r="U11" s="2" t="s">
        <v>256</v>
      </c>
      <c r="W11" s="67"/>
      <c r="X11" s="29" t="s">
        <v>258</v>
      </c>
      <c r="Y11" s="4"/>
      <c r="Z11" s="86" t="s">
        <v>369</v>
      </c>
      <c r="AA11" s="4"/>
      <c r="AB11" s="84" t="s">
        <v>258</v>
      </c>
      <c r="AC11" s="4"/>
      <c r="AD11" s="29" t="s">
        <v>371</v>
      </c>
      <c r="AE11" s="4"/>
      <c r="AF11" s="80" t="s">
        <v>256</v>
      </c>
    </row>
    <row r="12" spans="1:32" x14ac:dyDescent="0.25">
      <c r="B12" s="61" t="s">
        <v>372</v>
      </c>
      <c r="D12" s="87" t="s">
        <v>373</v>
      </c>
      <c r="F12" s="88">
        <v>5.5086000000000003E-2</v>
      </c>
      <c r="H12" s="61" t="s">
        <v>374</v>
      </c>
      <c r="J12" s="61" t="s">
        <v>375</v>
      </c>
      <c r="M12" s="61" t="s">
        <v>372</v>
      </c>
      <c r="O12" s="87" t="s">
        <v>373</v>
      </c>
      <c r="Q12" s="88">
        <v>3.9175000000000001E-2</v>
      </c>
      <c r="S12" s="61" t="s">
        <v>374</v>
      </c>
      <c r="U12" s="61" t="s">
        <v>375</v>
      </c>
      <c r="W12" s="67"/>
      <c r="X12" s="61" t="s">
        <v>372</v>
      </c>
      <c r="Y12" s="4"/>
      <c r="Z12" s="87" t="s">
        <v>373</v>
      </c>
      <c r="AA12" s="4"/>
      <c r="AB12" s="97" t="s">
        <v>300</v>
      </c>
      <c r="AC12" s="4"/>
      <c r="AD12" s="61" t="s">
        <v>374</v>
      </c>
      <c r="AE12" s="4"/>
      <c r="AF12" s="98" t="s">
        <v>375</v>
      </c>
    </row>
    <row r="13" spans="1:32" x14ac:dyDescent="0.25">
      <c r="B13" s="29"/>
      <c r="D13" s="84"/>
      <c r="F13" s="84"/>
      <c r="H13" s="29"/>
      <c r="J13" s="29"/>
      <c r="M13" s="29"/>
      <c r="O13" s="84"/>
      <c r="Q13" s="84"/>
      <c r="S13" s="29"/>
      <c r="U13" s="29"/>
      <c r="W13" s="67"/>
      <c r="X13" s="29"/>
      <c r="Y13" s="4"/>
      <c r="Z13" s="84"/>
      <c r="AA13" s="4"/>
      <c r="AB13" s="84"/>
      <c r="AC13" s="4"/>
      <c r="AD13" s="29"/>
      <c r="AE13" s="4"/>
      <c r="AF13" s="80"/>
    </row>
    <row r="14" spans="1:32" x14ac:dyDescent="0.25">
      <c r="B14" s="29" t="s">
        <v>376</v>
      </c>
      <c r="J14" s="13">
        <v>24000000</v>
      </c>
      <c r="M14" s="29" t="s">
        <v>376</v>
      </c>
      <c r="O14" s="13"/>
      <c r="Q14" s="13"/>
      <c r="U14" s="13">
        <v>66070900</v>
      </c>
      <c r="W14" s="67"/>
      <c r="X14" s="29" t="s">
        <v>376</v>
      </c>
      <c r="Y14" s="4"/>
      <c r="Z14" s="46"/>
      <c r="AA14" s="4"/>
      <c r="AB14" s="46"/>
      <c r="AC14" s="4"/>
      <c r="AD14" s="4"/>
      <c r="AE14" s="4"/>
      <c r="AF14" s="99">
        <f>+J14+U14</f>
        <v>90070900</v>
      </c>
    </row>
    <row r="15" spans="1:32" x14ac:dyDescent="0.25">
      <c r="B15" s="29">
        <v>1992</v>
      </c>
      <c r="D15" s="13">
        <v>2200000</v>
      </c>
      <c r="F15" s="13">
        <f t="shared" ref="F15:F35" si="0">+J14*0.055086</f>
        <v>1322064</v>
      </c>
      <c r="H15" s="149">
        <f t="shared" ref="H15:H44" si="1">+D15-F15</f>
        <v>877936</v>
      </c>
      <c r="J15" s="13">
        <f t="shared" ref="J15:J35" si="2">+J14-H15</f>
        <v>23122064</v>
      </c>
      <c r="M15" s="29">
        <v>1992</v>
      </c>
      <c r="O15" s="13"/>
      <c r="Q15" s="13"/>
      <c r="S15" s="149"/>
      <c r="U15" s="13"/>
      <c r="W15" s="67"/>
      <c r="X15" s="29">
        <v>1992</v>
      </c>
      <c r="Y15" s="4"/>
      <c r="Z15" s="46">
        <f t="shared" ref="Z15:Z44" si="3">+O15+D15</f>
        <v>2200000</v>
      </c>
      <c r="AA15" s="4"/>
      <c r="AB15" s="46">
        <f t="shared" ref="AB15:AB44" si="4">+Q15+F15</f>
        <v>1322064</v>
      </c>
      <c r="AC15" s="4"/>
      <c r="AD15" s="46">
        <f t="shared" ref="AD15:AD44" si="5">+S15+H15</f>
        <v>877936</v>
      </c>
      <c r="AE15" s="4"/>
      <c r="AF15" s="99">
        <f t="shared" ref="AF15:AF44" si="6">+AF14-AD15</f>
        <v>89192964</v>
      </c>
    </row>
    <row r="16" spans="1:32" x14ac:dyDescent="0.25">
      <c r="B16" s="29">
        <v>1993</v>
      </c>
      <c r="D16" s="13">
        <v>200000</v>
      </c>
      <c r="F16" s="13">
        <f t="shared" si="0"/>
        <v>1273702.0175040001</v>
      </c>
      <c r="H16" s="149">
        <f t="shared" si="1"/>
        <v>-1073702.0175040001</v>
      </c>
      <c r="J16" s="13">
        <f t="shared" si="2"/>
        <v>24195766.017503999</v>
      </c>
      <c r="M16" s="29">
        <v>1993</v>
      </c>
      <c r="O16" s="13"/>
      <c r="Q16" s="13"/>
      <c r="S16" s="149"/>
      <c r="U16" s="13"/>
      <c r="W16" s="67"/>
      <c r="X16" s="29">
        <v>1993</v>
      </c>
      <c r="Y16" s="4"/>
      <c r="Z16" s="46">
        <f t="shared" si="3"/>
        <v>200000</v>
      </c>
      <c r="AA16" s="4"/>
      <c r="AB16" s="46">
        <f t="shared" si="4"/>
        <v>1273702.0175040001</v>
      </c>
      <c r="AC16" s="4"/>
      <c r="AD16" s="46">
        <f t="shared" si="5"/>
        <v>-1073702.0175040001</v>
      </c>
      <c r="AE16" s="4"/>
      <c r="AF16" s="99">
        <f t="shared" si="6"/>
        <v>90266666.017504007</v>
      </c>
    </row>
    <row r="17" spans="2:32" x14ac:dyDescent="0.25">
      <c r="B17" s="29">
        <v>1994</v>
      </c>
      <c r="D17" s="13">
        <v>2083751</v>
      </c>
      <c r="F17" s="13">
        <f t="shared" si="0"/>
        <v>1332847.9668402253</v>
      </c>
      <c r="H17" s="149">
        <f t="shared" si="1"/>
        <v>750903.03315977473</v>
      </c>
      <c r="J17" s="13">
        <f t="shared" si="2"/>
        <v>23444862.984344225</v>
      </c>
      <c r="M17" s="29">
        <v>1994</v>
      </c>
      <c r="O17" s="13"/>
      <c r="Q17" s="13"/>
      <c r="S17" s="149"/>
      <c r="U17" s="13"/>
      <c r="W17" s="67"/>
      <c r="X17" s="29">
        <v>1994</v>
      </c>
      <c r="Y17" s="4"/>
      <c r="Z17" s="46">
        <f t="shared" si="3"/>
        <v>2083751</v>
      </c>
      <c r="AA17" s="4"/>
      <c r="AB17" s="46">
        <f t="shared" si="4"/>
        <v>1332847.9668402253</v>
      </c>
      <c r="AC17" s="4"/>
      <c r="AD17" s="46">
        <f t="shared" si="5"/>
        <v>750903.03315977473</v>
      </c>
      <c r="AE17" s="4"/>
      <c r="AF17" s="99">
        <f t="shared" si="6"/>
        <v>89515762.984344229</v>
      </c>
    </row>
    <row r="18" spans="2:32" x14ac:dyDescent="0.25">
      <c r="B18" s="29">
        <v>1995</v>
      </c>
      <c r="D18" s="13">
        <v>2082711</v>
      </c>
      <c r="F18" s="13">
        <f t="shared" si="0"/>
        <v>1291483.722355586</v>
      </c>
      <c r="H18" s="149">
        <f t="shared" si="1"/>
        <v>791227.27764441399</v>
      </c>
      <c r="J18" s="13">
        <f t="shared" si="2"/>
        <v>22653635.706699811</v>
      </c>
      <c r="M18" s="29">
        <v>1995</v>
      </c>
      <c r="O18" s="13"/>
      <c r="Q18" s="13"/>
      <c r="S18" s="149"/>
      <c r="U18" s="13"/>
      <c r="W18" s="67"/>
      <c r="X18" s="29">
        <v>1995</v>
      </c>
      <c r="Y18" s="4"/>
      <c r="Z18" s="46">
        <f t="shared" si="3"/>
        <v>2082711</v>
      </c>
      <c r="AA18" s="4"/>
      <c r="AB18" s="46">
        <f t="shared" si="4"/>
        <v>1291483.722355586</v>
      </c>
      <c r="AC18" s="4"/>
      <c r="AD18" s="46">
        <f t="shared" si="5"/>
        <v>791227.27764441399</v>
      </c>
      <c r="AE18" s="4"/>
      <c r="AF18" s="99">
        <f t="shared" si="6"/>
        <v>88724535.706699818</v>
      </c>
    </row>
    <row r="19" spans="2:32" x14ac:dyDescent="0.25">
      <c r="B19" s="29">
        <v>1996</v>
      </c>
      <c r="D19" s="13">
        <v>2086405</v>
      </c>
      <c r="F19" s="13">
        <f t="shared" si="0"/>
        <v>1247898.1765392658</v>
      </c>
      <c r="H19" s="149">
        <f t="shared" si="1"/>
        <v>838506.82346073422</v>
      </c>
      <c r="J19" s="13">
        <f t="shared" si="2"/>
        <v>21815128.883239076</v>
      </c>
      <c r="M19" s="29">
        <v>1996</v>
      </c>
      <c r="O19" s="13"/>
      <c r="Q19" s="13"/>
      <c r="S19" s="149"/>
      <c r="U19" s="13"/>
      <c r="W19" s="67"/>
      <c r="X19" s="29">
        <v>1996</v>
      </c>
      <c r="Y19" s="4"/>
      <c r="Z19" s="46">
        <f t="shared" si="3"/>
        <v>2086405</v>
      </c>
      <c r="AA19" s="4"/>
      <c r="AB19" s="46">
        <f t="shared" si="4"/>
        <v>1247898.1765392658</v>
      </c>
      <c r="AC19" s="4"/>
      <c r="AD19" s="46">
        <f t="shared" si="5"/>
        <v>838506.82346073422</v>
      </c>
      <c r="AE19" s="4"/>
      <c r="AF19" s="99">
        <f t="shared" si="6"/>
        <v>87886028.88323909</v>
      </c>
    </row>
    <row r="20" spans="2:32" x14ac:dyDescent="0.25">
      <c r="B20" s="29">
        <v>1997</v>
      </c>
      <c r="D20" s="13">
        <v>2086405</v>
      </c>
      <c r="F20" s="13">
        <f t="shared" si="0"/>
        <v>1201708.1896621077</v>
      </c>
      <c r="H20" s="149">
        <f t="shared" si="1"/>
        <v>884696.81033789227</v>
      </c>
      <c r="J20" s="13">
        <f t="shared" si="2"/>
        <v>20930432.072901182</v>
      </c>
      <c r="M20" s="29">
        <v>1997</v>
      </c>
      <c r="O20" s="13">
        <v>3145321</v>
      </c>
      <c r="Q20" s="13">
        <f>+U14*0.039175</f>
        <v>2588327.5075000003</v>
      </c>
      <c r="S20" s="149">
        <f t="shared" ref="S20:S44" si="7">+O20-Q20</f>
        <v>556993.4924999997</v>
      </c>
      <c r="U20" s="13">
        <f>+U14-S20</f>
        <v>65513906.5075</v>
      </c>
      <c r="W20" s="67"/>
      <c r="X20" s="29">
        <v>1997</v>
      </c>
      <c r="Y20" s="4"/>
      <c r="Z20" s="46">
        <f t="shared" si="3"/>
        <v>5231726</v>
      </c>
      <c r="AA20" s="4"/>
      <c r="AB20" s="46">
        <f t="shared" si="4"/>
        <v>3790035.697162108</v>
      </c>
      <c r="AC20" s="4"/>
      <c r="AD20" s="46">
        <f t="shared" si="5"/>
        <v>1441690.302837892</v>
      </c>
      <c r="AE20" s="4"/>
      <c r="AF20" s="99">
        <f t="shared" si="6"/>
        <v>86444338.580401197</v>
      </c>
    </row>
    <row r="21" spans="2:32" x14ac:dyDescent="0.25">
      <c r="B21" s="29">
        <v>1998</v>
      </c>
      <c r="D21" s="13">
        <v>2086405</v>
      </c>
      <c r="F21" s="13">
        <f t="shared" si="0"/>
        <v>1152973.7811678345</v>
      </c>
      <c r="H21" s="149">
        <f t="shared" si="1"/>
        <v>933431.21883216547</v>
      </c>
      <c r="J21" s="13">
        <f t="shared" si="2"/>
        <v>19997000.854069017</v>
      </c>
      <c r="M21" s="29">
        <v>1998</v>
      </c>
      <c r="O21" s="13">
        <v>3239681</v>
      </c>
      <c r="Q21" s="13">
        <f t="shared" ref="Q21:Q44" si="8">+U20*0.039175</f>
        <v>2566507.2874313127</v>
      </c>
      <c r="S21" s="149">
        <f t="shared" si="7"/>
        <v>673173.71256868728</v>
      </c>
      <c r="U21" s="13">
        <f t="shared" ref="U21:U44" si="9">+U20-S21</f>
        <v>64840732.794931315</v>
      </c>
      <c r="W21" s="67"/>
      <c r="X21" s="29">
        <v>1998</v>
      </c>
      <c r="Y21" s="4"/>
      <c r="Z21" s="46">
        <f t="shared" si="3"/>
        <v>5326086</v>
      </c>
      <c r="AA21" s="4"/>
      <c r="AB21" s="46">
        <f t="shared" si="4"/>
        <v>3719481.0685991473</v>
      </c>
      <c r="AC21" s="4"/>
      <c r="AD21" s="46">
        <f t="shared" si="5"/>
        <v>1606604.9314008527</v>
      </c>
      <c r="AE21" s="4"/>
      <c r="AF21" s="99">
        <f t="shared" si="6"/>
        <v>84837733.649000347</v>
      </c>
    </row>
    <row r="22" spans="2:32" x14ac:dyDescent="0.25">
      <c r="B22" s="29">
        <v>1999</v>
      </c>
      <c r="D22" s="13">
        <v>2086405</v>
      </c>
      <c r="F22" s="13">
        <f t="shared" si="0"/>
        <v>1101554.7890472459</v>
      </c>
      <c r="H22" s="149">
        <f t="shared" si="1"/>
        <v>984850.21095275413</v>
      </c>
      <c r="J22" s="13">
        <f t="shared" si="2"/>
        <v>19012150.643116262</v>
      </c>
      <c r="M22" s="29">
        <v>1999</v>
      </c>
      <c r="O22" s="13">
        <v>3336871</v>
      </c>
      <c r="Q22" s="13">
        <f t="shared" si="8"/>
        <v>2540135.7072414341</v>
      </c>
      <c r="S22" s="149">
        <f t="shared" si="7"/>
        <v>796735.29275856586</v>
      </c>
      <c r="U22" s="13">
        <f t="shared" si="9"/>
        <v>64043997.502172746</v>
      </c>
      <c r="W22" s="67"/>
      <c r="X22" s="29">
        <v>1999</v>
      </c>
      <c r="Y22" s="4"/>
      <c r="Z22" s="46">
        <f t="shared" si="3"/>
        <v>5423276</v>
      </c>
      <c r="AA22" s="4"/>
      <c r="AB22" s="46">
        <f t="shared" si="4"/>
        <v>3641690.49628868</v>
      </c>
      <c r="AC22" s="4"/>
      <c r="AD22" s="46">
        <f t="shared" si="5"/>
        <v>1781585.50371132</v>
      </c>
      <c r="AE22" s="4"/>
      <c r="AF22" s="99">
        <f t="shared" si="6"/>
        <v>83056148.145289034</v>
      </c>
    </row>
    <row r="23" spans="2:32" x14ac:dyDescent="0.25">
      <c r="B23" s="29">
        <v>2000</v>
      </c>
      <c r="D23" s="13">
        <v>2086405</v>
      </c>
      <c r="F23" s="13">
        <f t="shared" si="0"/>
        <v>1047303.3303267024</v>
      </c>
      <c r="H23" s="149">
        <f t="shared" si="1"/>
        <v>1039101.6696732976</v>
      </c>
      <c r="J23" s="13">
        <f t="shared" si="2"/>
        <v>17973048.973442964</v>
      </c>
      <c r="M23" s="29">
        <v>2000</v>
      </c>
      <c r="O23" s="13">
        <v>3560725</v>
      </c>
      <c r="Q23" s="13">
        <f t="shared" si="8"/>
        <v>2508923.6021476174</v>
      </c>
      <c r="S23" s="149">
        <f t="shared" si="7"/>
        <v>1051801.3978523826</v>
      </c>
      <c r="U23" s="13">
        <f t="shared" si="9"/>
        <v>62992196.104320362</v>
      </c>
      <c r="W23" s="67"/>
      <c r="X23" s="29">
        <v>2000</v>
      </c>
      <c r="Y23" s="4"/>
      <c r="Z23" s="46">
        <f t="shared" si="3"/>
        <v>5647130</v>
      </c>
      <c r="AA23" s="4"/>
      <c r="AB23" s="46">
        <f t="shared" si="4"/>
        <v>3556226.9324743198</v>
      </c>
      <c r="AC23" s="4"/>
      <c r="AD23" s="46">
        <f t="shared" si="5"/>
        <v>2090903.0675256802</v>
      </c>
      <c r="AE23" s="4"/>
      <c r="AF23" s="99">
        <f t="shared" si="6"/>
        <v>80965245.077763349</v>
      </c>
    </row>
    <row r="24" spans="2:32" x14ac:dyDescent="0.25">
      <c r="B24" s="29">
        <v>2001</v>
      </c>
      <c r="D24" s="13">
        <v>2086405</v>
      </c>
      <c r="F24" s="13">
        <f t="shared" si="0"/>
        <v>990063.37575107918</v>
      </c>
      <c r="H24" s="149">
        <f t="shared" si="1"/>
        <v>1096341.6242489209</v>
      </c>
      <c r="J24" s="13">
        <f t="shared" si="2"/>
        <v>16876707.349194042</v>
      </c>
      <c r="M24" s="29">
        <v>2001</v>
      </c>
      <c r="O24" s="13">
        <v>4456033</v>
      </c>
      <c r="Q24" s="13">
        <f t="shared" si="8"/>
        <v>2467719.2823867504</v>
      </c>
      <c r="S24" s="149">
        <f t="shared" si="7"/>
        <v>1988313.7176132496</v>
      </c>
      <c r="U24" s="13">
        <f t="shared" si="9"/>
        <v>61003882.386707112</v>
      </c>
      <c r="W24" s="67"/>
      <c r="X24" s="29">
        <v>2001</v>
      </c>
      <c r="Y24" s="4"/>
      <c r="Z24" s="46">
        <f t="shared" si="3"/>
        <v>6542438</v>
      </c>
      <c r="AA24" s="4"/>
      <c r="AB24" s="46">
        <f t="shared" si="4"/>
        <v>3457782.6581378295</v>
      </c>
      <c r="AC24" s="4"/>
      <c r="AD24" s="46">
        <f t="shared" si="5"/>
        <v>3084655.3418621705</v>
      </c>
      <c r="AE24" s="4"/>
      <c r="AF24" s="99">
        <f t="shared" si="6"/>
        <v>77880589.735901177</v>
      </c>
    </row>
    <row r="25" spans="2:32" x14ac:dyDescent="0.25">
      <c r="B25" s="2">
        <v>2002</v>
      </c>
      <c r="D25" s="13">
        <v>2086405</v>
      </c>
      <c r="F25" s="13">
        <f t="shared" si="0"/>
        <v>929670.30103770306</v>
      </c>
      <c r="H25" s="149">
        <f t="shared" si="1"/>
        <v>1156734.6989622968</v>
      </c>
      <c r="J25" s="13">
        <f t="shared" si="2"/>
        <v>15719972.650231745</v>
      </c>
      <c r="M25" s="2">
        <v>2002</v>
      </c>
      <c r="O25" s="13">
        <v>4456033</v>
      </c>
      <c r="Q25" s="13">
        <f t="shared" si="8"/>
        <v>2389827.092499251</v>
      </c>
      <c r="S25" s="149">
        <f t="shared" si="7"/>
        <v>2066205.907500749</v>
      </c>
      <c r="U25" s="13">
        <f t="shared" si="9"/>
        <v>58937676.479206361</v>
      </c>
      <c r="W25" s="67"/>
      <c r="X25" s="29">
        <v>2002</v>
      </c>
      <c r="Y25" s="4"/>
      <c r="Z25" s="46">
        <f t="shared" si="3"/>
        <v>6542438</v>
      </c>
      <c r="AA25" s="4"/>
      <c r="AB25" s="46">
        <f t="shared" si="4"/>
        <v>3319497.3935369542</v>
      </c>
      <c r="AC25" s="4"/>
      <c r="AD25" s="46">
        <f t="shared" si="5"/>
        <v>3222940.6064630458</v>
      </c>
      <c r="AE25" s="4"/>
      <c r="AF25" s="99">
        <f t="shared" si="6"/>
        <v>74657649.129438132</v>
      </c>
    </row>
    <row r="26" spans="2:32" x14ac:dyDescent="0.25">
      <c r="B26" s="2">
        <v>2003</v>
      </c>
      <c r="D26" s="13">
        <v>2086405</v>
      </c>
      <c r="F26" s="13">
        <f t="shared" si="0"/>
        <v>865950.41341066593</v>
      </c>
      <c r="H26" s="149">
        <f t="shared" si="1"/>
        <v>1220454.5865893341</v>
      </c>
      <c r="J26" s="13">
        <f t="shared" si="2"/>
        <v>14499518.063642411</v>
      </c>
      <c r="M26" s="2">
        <v>2003</v>
      </c>
      <c r="O26" s="13">
        <v>4456033</v>
      </c>
      <c r="Q26" s="13">
        <f t="shared" si="8"/>
        <v>2308883.4760729093</v>
      </c>
      <c r="S26" s="149">
        <f t="shared" si="7"/>
        <v>2147149.5239270907</v>
      </c>
      <c r="U26" s="13">
        <f t="shared" si="9"/>
        <v>56790526.955279268</v>
      </c>
      <c r="W26" s="67"/>
      <c r="X26" s="29">
        <v>2003</v>
      </c>
      <c r="Y26" s="4"/>
      <c r="Z26" s="46">
        <f t="shared" si="3"/>
        <v>6542438</v>
      </c>
      <c r="AA26" s="4"/>
      <c r="AB26" s="46">
        <f t="shared" si="4"/>
        <v>3174833.8894835752</v>
      </c>
      <c r="AC26" s="4"/>
      <c r="AD26" s="46">
        <f t="shared" si="5"/>
        <v>3367604.1105164248</v>
      </c>
      <c r="AE26" s="4"/>
      <c r="AF26" s="99">
        <f t="shared" si="6"/>
        <v>71290045.018921703</v>
      </c>
    </row>
    <row r="27" spans="2:32" x14ac:dyDescent="0.25">
      <c r="B27" s="2">
        <v>2004</v>
      </c>
      <c r="D27" s="13">
        <v>2086405</v>
      </c>
      <c r="F27" s="13">
        <f t="shared" si="0"/>
        <v>798720.45205380593</v>
      </c>
      <c r="H27" s="149">
        <f t="shared" si="1"/>
        <v>1287684.5479461942</v>
      </c>
      <c r="J27" s="13">
        <f t="shared" si="2"/>
        <v>13211833.515696216</v>
      </c>
      <c r="M27" s="2">
        <v>2004</v>
      </c>
      <c r="O27" s="13">
        <v>4456033</v>
      </c>
      <c r="Q27" s="13">
        <f t="shared" si="8"/>
        <v>2224768.8934730655</v>
      </c>
      <c r="S27" s="149">
        <f t="shared" si="7"/>
        <v>2231264.1065269345</v>
      </c>
      <c r="U27" s="13">
        <f t="shared" si="9"/>
        <v>54559262.848752335</v>
      </c>
      <c r="W27" s="67"/>
      <c r="X27" s="29">
        <v>2004</v>
      </c>
      <c r="Y27" s="4"/>
      <c r="Z27" s="46">
        <f t="shared" si="3"/>
        <v>6542438</v>
      </c>
      <c r="AA27" s="4"/>
      <c r="AB27" s="46">
        <f t="shared" si="4"/>
        <v>3023489.3455268713</v>
      </c>
      <c r="AC27" s="4"/>
      <c r="AD27" s="46">
        <f t="shared" si="5"/>
        <v>3518948.6544731287</v>
      </c>
      <c r="AE27" s="4"/>
      <c r="AF27" s="99">
        <f t="shared" si="6"/>
        <v>67771096.364448577</v>
      </c>
    </row>
    <row r="28" spans="2:32" x14ac:dyDescent="0.25">
      <c r="B28" s="2">
        <v>2005</v>
      </c>
      <c r="D28" s="13">
        <v>2086405</v>
      </c>
      <c r="F28" s="13">
        <f t="shared" si="0"/>
        <v>727787.06104564178</v>
      </c>
      <c r="H28" s="149">
        <f t="shared" si="1"/>
        <v>1358617.9389543582</v>
      </c>
      <c r="J28" s="13">
        <f t="shared" si="2"/>
        <v>11853215.576741857</v>
      </c>
      <c r="M28" s="2">
        <v>2005</v>
      </c>
      <c r="O28" s="13">
        <v>4456033</v>
      </c>
      <c r="Q28" s="13">
        <f t="shared" si="8"/>
        <v>2137359.1220998727</v>
      </c>
      <c r="S28" s="149">
        <f t="shared" si="7"/>
        <v>2318673.8779001273</v>
      </c>
      <c r="U28" s="13">
        <f t="shared" si="9"/>
        <v>52240588.970852211</v>
      </c>
      <c r="W28" s="67"/>
      <c r="X28" s="29">
        <v>2005</v>
      </c>
      <c r="Y28" s="4"/>
      <c r="Z28" s="46">
        <f t="shared" si="3"/>
        <v>6542438</v>
      </c>
      <c r="AA28" s="4"/>
      <c r="AB28" s="46">
        <f t="shared" si="4"/>
        <v>2865146.1831455147</v>
      </c>
      <c r="AC28" s="4"/>
      <c r="AD28" s="46">
        <f t="shared" si="5"/>
        <v>3677291.8168544853</v>
      </c>
      <c r="AE28" s="4"/>
      <c r="AF28" s="99">
        <f t="shared" si="6"/>
        <v>64093804.547594093</v>
      </c>
    </row>
    <row r="29" spans="2:32" x14ac:dyDescent="0.25">
      <c r="B29" s="2">
        <v>2006</v>
      </c>
      <c r="D29" s="13">
        <v>2086405</v>
      </c>
      <c r="F29" s="13">
        <f t="shared" si="0"/>
        <v>652946.23326040199</v>
      </c>
      <c r="H29" s="149">
        <f t="shared" si="1"/>
        <v>1433458.766739598</v>
      </c>
      <c r="J29" s="13">
        <f t="shared" si="2"/>
        <v>10419756.81000226</v>
      </c>
      <c r="M29" s="2">
        <v>2006</v>
      </c>
      <c r="O29" s="13">
        <v>4456033</v>
      </c>
      <c r="Q29" s="13">
        <f t="shared" si="8"/>
        <v>2046525.0729331356</v>
      </c>
      <c r="S29" s="149">
        <f t="shared" si="7"/>
        <v>2409507.9270668644</v>
      </c>
      <c r="U29" s="13">
        <f t="shared" si="9"/>
        <v>49831081.043785349</v>
      </c>
      <c r="W29" s="67"/>
      <c r="X29" s="29">
        <v>2006</v>
      </c>
      <c r="Y29" s="4"/>
      <c r="Z29" s="46">
        <f t="shared" si="3"/>
        <v>6542438</v>
      </c>
      <c r="AA29" s="4"/>
      <c r="AB29" s="46">
        <f t="shared" si="4"/>
        <v>2699471.3061935375</v>
      </c>
      <c r="AC29" s="4"/>
      <c r="AD29" s="46">
        <f t="shared" si="5"/>
        <v>3842966.6938064625</v>
      </c>
      <c r="AE29" s="4"/>
      <c r="AF29" s="99">
        <f t="shared" si="6"/>
        <v>60250837.853787631</v>
      </c>
    </row>
    <row r="30" spans="2:32" x14ac:dyDescent="0.25">
      <c r="B30" s="2">
        <v>2007</v>
      </c>
      <c r="D30" s="13">
        <v>2086405</v>
      </c>
      <c r="F30" s="13">
        <f t="shared" si="0"/>
        <v>573982.72363578447</v>
      </c>
      <c r="H30" s="149">
        <f t="shared" si="1"/>
        <v>1512422.2763642156</v>
      </c>
      <c r="J30" s="13">
        <f t="shared" si="2"/>
        <v>8907334.5336380452</v>
      </c>
      <c r="M30" s="2">
        <v>2007</v>
      </c>
      <c r="O30" s="13">
        <v>4456033</v>
      </c>
      <c r="Q30" s="13">
        <f t="shared" si="8"/>
        <v>1952132.599890291</v>
      </c>
      <c r="S30" s="149">
        <f t="shared" si="7"/>
        <v>2503900.4001097092</v>
      </c>
      <c r="U30" s="13">
        <f t="shared" si="9"/>
        <v>47327180.64367564</v>
      </c>
      <c r="W30" s="67"/>
      <c r="X30" s="29">
        <v>2007</v>
      </c>
      <c r="Y30" s="4"/>
      <c r="Z30" s="46">
        <f t="shared" si="3"/>
        <v>6542438</v>
      </c>
      <c r="AA30" s="4"/>
      <c r="AB30" s="46">
        <f t="shared" si="4"/>
        <v>2526115.3235260756</v>
      </c>
      <c r="AC30" s="4"/>
      <c r="AD30" s="46">
        <f t="shared" si="5"/>
        <v>4016322.6764739249</v>
      </c>
      <c r="AE30" s="4"/>
      <c r="AF30" s="99">
        <f t="shared" si="6"/>
        <v>56234515.177313708</v>
      </c>
    </row>
    <row r="31" spans="2:32" x14ac:dyDescent="0.25">
      <c r="B31" s="2">
        <v>2008</v>
      </c>
      <c r="D31" s="13">
        <v>2086405</v>
      </c>
      <c r="F31" s="13">
        <f t="shared" si="0"/>
        <v>490669.43011998537</v>
      </c>
      <c r="H31" s="149">
        <f t="shared" si="1"/>
        <v>1595735.5698800148</v>
      </c>
      <c r="J31" s="13">
        <f t="shared" si="2"/>
        <v>7311598.9637580309</v>
      </c>
      <c r="M31" s="2">
        <v>2008</v>
      </c>
      <c r="O31" s="13">
        <v>4456033</v>
      </c>
      <c r="Q31" s="13">
        <f t="shared" si="8"/>
        <v>1854042.3017159933</v>
      </c>
      <c r="S31" s="149">
        <f t="shared" si="7"/>
        <v>2601990.6982840067</v>
      </c>
      <c r="U31" s="13">
        <f t="shared" si="9"/>
        <v>44725189.945391633</v>
      </c>
      <c r="W31" s="67"/>
      <c r="X31" s="29">
        <v>2008</v>
      </c>
      <c r="Y31" s="4"/>
      <c r="Z31" s="46">
        <f t="shared" si="3"/>
        <v>6542438</v>
      </c>
      <c r="AA31" s="4"/>
      <c r="AB31" s="46">
        <f t="shared" si="4"/>
        <v>2344711.7318359786</v>
      </c>
      <c r="AC31" s="4"/>
      <c r="AD31" s="46">
        <f t="shared" si="5"/>
        <v>4197726.2681640219</v>
      </c>
      <c r="AE31" s="4"/>
      <c r="AF31" s="99">
        <f t="shared" si="6"/>
        <v>52036788.909149684</v>
      </c>
    </row>
    <row r="32" spans="2:32" x14ac:dyDescent="0.25">
      <c r="B32" s="468">
        <v>2009</v>
      </c>
      <c r="C32" s="469"/>
      <c r="D32" s="470">
        <v>2086405</v>
      </c>
      <c r="E32" s="469"/>
      <c r="F32" s="470">
        <f t="shared" si="0"/>
        <v>402766.74051757489</v>
      </c>
      <c r="G32" s="469"/>
      <c r="H32" s="471">
        <f t="shared" si="1"/>
        <v>1683638.2594824252</v>
      </c>
      <c r="I32" s="469"/>
      <c r="J32" s="470">
        <f t="shared" si="2"/>
        <v>5627960.7042756062</v>
      </c>
      <c r="K32" s="469"/>
      <c r="L32" s="469"/>
      <c r="M32" s="468">
        <v>2009</v>
      </c>
      <c r="N32" s="469"/>
      <c r="O32" s="470">
        <v>4456033</v>
      </c>
      <c r="P32" s="469"/>
      <c r="Q32" s="470">
        <f t="shared" si="8"/>
        <v>1752109.3161107174</v>
      </c>
      <c r="R32" s="469"/>
      <c r="S32" s="471">
        <f t="shared" si="7"/>
        <v>2703923.6838892829</v>
      </c>
      <c r="T32" s="469"/>
      <c r="U32" s="470">
        <f t="shared" si="9"/>
        <v>42021266.261502348</v>
      </c>
      <c r="V32" s="469"/>
      <c r="W32" s="472"/>
      <c r="X32" s="473">
        <v>2009</v>
      </c>
      <c r="Y32" s="474"/>
      <c r="Z32" s="475">
        <f t="shared" si="3"/>
        <v>6542438</v>
      </c>
      <c r="AA32" s="474"/>
      <c r="AB32" s="475">
        <f t="shared" si="4"/>
        <v>2154876.0566282924</v>
      </c>
      <c r="AC32" s="474"/>
      <c r="AD32" s="475">
        <f t="shared" si="5"/>
        <v>4387561.9433717076</v>
      </c>
      <c r="AE32" s="4"/>
      <c r="AF32" s="99">
        <f t="shared" si="6"/>
        <v>47649226.965777978</v>
      </c>
    </row>
    <row r="33" spans="2:32" x14ac:dyDescent="0.25">
      <c r="B33" s="468">
        <v>2010</v>
      </c>
      <c r="C33" s="469"/>
      <c r="D33" s="470">
        <v>2086405</v>
      </c>
      <c r="E33" s="469"/>
      <c r="F33" s="470">
        <f t="shared" si="0"/>
        <v>310021.84335572604</v>
      </c>
      <c r="G33" s="469"/>
      <c r="H33" s="471">
        <f t="shared" si="1"/>
        <v>1776383.156644274</v>
      </c>
      <c r="I33" s="469"/>
      <c r="J33" s="470">
        <f t="shared" si="2"/>
        <v>3851577.5476313322</v>
      </c>
      <c r="K33" s="469"/>
      <c r="L33" s="469"/>
      <c r="M33" s="468">
        <v>2010</v>
      </c>
      <c r="N33" s="469"/>
      <c r="O33" s="470">
        <v>4456033</v>
      </c>
      <c r="P33" s="469"/>
      <c r="Q33" s="470">
        <f t="shared" si="8"/>
        <v>1646183.1057943546</v>
      </c>
      <c r="R33" s="469"/>
      <c r="S33" s="471">
        <f t="shared" si="7"/>
        <v>2809849.8942056457</v>
      </c>
      <c r="T33" s="469"/>
      <c r="U33" s="470">
        <f t="shared" si="9"/>
        <v>39211416.367296703</v>
      </c>
      <c r="V33" s="469"/>
      <c r="W33" s="472"/>
      <c r="X33" s="473">
        <v>2010</v>
      </c>
      <c r="Y33" s="474"/>
      <c r="Z33" s="475">
        <f t="shared" si="3"/>
        <v>6542438</v>
      </c>
      <c r="AA33" s="474"/>
      <c r="AB33" s="475">
        <f t="shared" si="4"/>
        <v>1956204.9491500806</v>
      </c>
      <c r="AC33" s="474"/>
      <c r="AD33" s="475">
        <f t="shared" si="5"/>
        <v>4586233.0508499201</v>
      </c>
      <c r="AE33" s="4"/>
      <c r="AF33" s="99">
        <f t="shared" si="6"/>
        <v>43062993.914928056</v>
      </c>
    </row>
    <row r="34" spans="2:32" x14ac:dyDescent="0.25">
      <c r="B34" s="468">
        <v>2011</v>
      </c>
      <c r="C34" s="469"/>
      <c r="D34" s="470">
        <v>2086405</v>
      </c>
      <c r="E34" s="469"/>
      <c r="F34" s="470">
        <f t="shared" si="0"/>
        <v>212168.00078881957</v>
      </c>
      <c r="G34" s="469"/>
      <c r="H34" s="471">
        <f t="shared" si="1"/>
        <v>1874236.9992111805</v>
      </c>
      <c r="I34" s="469"/>
      <c r="J34" s="470">
        <f t="shared" si="2"/>
        <v>1977340.5484201517</v>
      </c>
      <c r="K34" s="469"/>
      <c r="L34" s="469"/>
      <c r="M34" s="468">
        <v>2011</v>
      </c>
      <c r="N34" s="469"/>
      <c r="O34" s="470">
        <v>4456033</v>
      </c>
      <c r="P34" s="469"/>
      <c r="Q34" s="470">
        <f t="shared" si="8"/>
        <v>1536107.2361888485</v>
      </c>
      <c r="R34" s="469"/>
      <c r="S34" s="471">
        <f t="shared" si="7"/>
        <v>2919925.7638111515</v>
      </c>
      <c r="T34" s="469"/>
      <c r="U34" s="470">
        <f t="shared" si="9"/>
        <v>36291490.603485554</v>
      </c>
      <c r="V34" s="469"/>
      <c r="W34" s="472"/>
      <c r="X34" s="473">
        <v>2011</v>
      </c>
      <c r="Y34" s="474"/>
      <c r="Z34" s="475">
        <f t="shared" si="3"/>
        <v>6542438</v>
      </c>
      <c r="AA34" s="474"/>
      <c r="AB34" s="475">
        <f t="shared" si="4"/>
        <v>1748275.236977668</v>
      </c>
      <c r="AC34" s="474"/>
      <c r="AD34" s="475">
        <f t="shared" si="5"/>
        <v>4794162.7630223315</v>
      </c>
      <c r="AE34" s="448"/>
      <c r="AF34" s="467">
        <f t="shared" si="6"/>
        <v>38268831.151905723</v>
      </c>
    </row>
    <row r="35" spans="2:32" s="478" customFormat="1" x14ac:dyDescent="0.25">
      <c r="B35" s="477">
        <v>2012</v>
      </c>
      <c r="D35" s="479">
        <v>2086405</v>
      </c>
      <c r="F35" s="479">
        <f t="shared" si="0"/>
        <v>108923.78145027248</v>
      </c>
      <c r="H35" s="480">
        <f>+D35-F35-140.67</f>
        <v>1977340.5485497275</v>
      </c>
      <c r="J35" s="479">
        <f t="shared" si="2"/>
        <v>-1.2957584112882614E-4</v>
      </c>
      <c r="M35" s="477">
        <v>2012</v>
      </c>
      <c r="O35" s="479">
        <v>4456033</v>
      </c>
      <c r="Q35" s="479">
        <f t="shared" si="8"/>
        <v>1421719.1443915467</v>
      </c>
      <c r="S35" s="480">
        <f t="shared" si="7"/>
        <v>3034313.855608453</v>
      </c>
      <c r="U35" s="479">
        <f t="shared" si="9"/>
        <v>33257176.747877102</v>
      </c>
      <c r="W35" s="481"/>
      <c r="X35" s="482">
        <v>2012</v>
      </c>
      <c r="Y35" s="483"/>
      <c r="Z35" s="484">
        <f t="shared" si="3"/>
        <v>6542438</v>
      </c>
      <c r="AA35" s="483"/>
      <c r="AB35" s="484">
        <f t="shared" si="4"/>
        <v>1530642.9258418193</v>
      </c>
      <c r="AC35" s="483"/>
      <c r="AD35" s="484">
        <f t="shared" si="5"/>
        <v>5011654.4041581806</v>
      </c>
      <c r="AE35" s="483"/>
      <c r="AF35" s="485">
        <f t="shared" si="6"/>
        <v>33257176.74774754</v>
      </c>
    </row>
    <row r="36" spans="2:32" x14ac:dyDescent="0.25">
      <c r="B36" s="2">
        <v>2013</v>
      </c>
      <c r="H36" s="149">
        <f t="shared" si="1"/>
        <v>0</v>
      </c>
      <c r="J36" s="149"/>
      <c r="M36" s="477">
        <v>2013</v>
      </c>
      <c r="N36" s="478"/>
      <c r="O36" s="479">
        <v>4456033</v>
      </c>
      <c r="P36" s="478"/>
      <c r="Q36" s="479">
        <f t="shared" si="8"/>
        <v>1302849.8990980855</v>
      </c>
      <c r="R36" s="478"/>
      <c r="S36" s="480">
        <f t="shared" si="7"/>
        <v>3153183.1009019148</v>
      </c>
      <c r="T36" s="478"/>
      <c r="U36" s="479">
        <f t="shared" si="9"/>
        <v>30103993.646975189</v>
      </c>
      <c r="W36" s="67"/>
      <c r="X36" s="482">
        <v>2013</v>
      </c>
      <c r="Y36" s="483"/>
      <c r="Z36" s="484">
        <f t="shared" si="3"/>
        <v>4456033</v>
      </c>
      <c r="AA36" s="483"/>
      <c r="AB36" s="484">
        <f t="shared" si="4"/>
        <v>1302849.8990980855</v>
      </c>
      <c r="AC36" s="483"/>
      <c r="AD36" s="484">
        <f t="shared" si="5"/>
        <v>3153183.1009019148</v>
      </c>
      <c r="AE36" s="483"/>
      <c r="AF36" s="485">
        <f t="shared" si="6"/>
        <v>30103993.646845624</v>
      </c>
    </row>
    <row r="37" spans="2:32" x14ac:dyDescent="0.25">
      <c r="B37" s="2">
        <v>2014</v>
      </c>
      <c r="H37" s="149">
        <f t="shared" si="1"/>
        <v>0</v>
      </c>
      <c r="J37" s="149"/>
      <c r="M37" s="477">
        <v>2014</v>
      </c>
      <c r="N37" s="478"/>
      <c r="O37" s="479">
        <v>4456033</v>
      </c>
      <c r="P37" s="478"/>
      <c r="Q37" s="479">
        <f t="shared" si="8"/>
        <v>1179323.9511202532</v>
      </c>
      <c r="R37" s="478"/>
      <c r="S37" s="480">
        <f t="shared" si="7"/>
        <v>3276709.0488797468</v>
      </c>
      <c r="T37" s="478"/>
      <c r="U37" s="479">
        <f t="shared" si="9"/>
        <v>26827284.598095443</v>
      </c>
      <c r="W37" s="67"/>
      <c r="X37" s="482">
        <v>2014</v>
      </c>
      <c r="Y37" s="483"/>
      <c r="Z37" s="484">
        <f t="shared" si="3"/>
        <v>4456033</v>
      </c>
      <c r="AA37" s="483"/>
      <c r="AB37" s="484">
        <f t="shared" si="4"/>
        <v>1179323.9511202532</v>
      </c>
      <c r="AC37" s="483"/>
      <c r="AD37" s="484">
        <f t="shared" si="5"/>
        <v>3276709.0488797468</v>
      </c>
      <c r="AE37" s="483"/>
      <c r="AF37" s="485">
        <f t="shared" si="6"/>
        <v>26827284.597965878</v>
      </c>
    </row>
    <row r="38" spans="2:32" x14ac:dyDescent="0.25">
      <c r="B38" s="2">
        <v>2015</v>
      </c>
      <c r="H38" s="149">
        <f t="shared" si="1"/>
        <v>0</v>
      </c>
      <c r="J38" s="149"/>
      <c r="M38" s="477">
        <v>2015</v>
      </c>
      <c r="N38" s="478"/>
      <c r="O38" s="479">
        <v>4456033</v>
      </c>
      <c r="P38" s="478"/>
      <c r="Q38" s="479">
        <f t="shared" si="8"/>
        <v>1050958.874130389</v>
      </c>
      <c r="R38" s="478"/>
      <c r="S38" s="480">
        <f t="shared" si="7"/>
        <v>3405074.1258696113</v>
      </c>
      <c r="T38" s="478"/>
      <c r="U38" s="479">
        <f t="shared" si="9"/>
        <v>23422210.47222583</v>
      </c>
      <c r="W38" s="67"/>
      <c r="X38" s="482">
        <v>2015</v>
      </c>
      <c r="Y38" s="483"/>
      <c r="Z38" s="484">
        <f t="shared" si="3"/>
        <v>4456033</v>
      </c>
      <c r="AA38" s="483"/>
      <c r="AB38" s="484">
        <f t="shared" si="4"/>
        <v>1050958.874130389</v>
      </c>
      <c r="AC38" s="483"/>
      <c r="AD38" s="484">
        <f t="shared" si="5"/>
        <v>3405074.1258696113</v>
      </c>
      <c r="AE38" s="483"/>
      <c r="AF38" s="485">
        <f t="shared" si="6"/>
        <v>23422210.472096264</v>
      </c>
    </row>
    <row r="39" spans="2:32" x14ac:dyDescent="0.25">
      <c r="B39" s="2">
        <v>2016</v>
      </c>
      <c r="H39" s="149">
        <f t="shared" si="1"/>
        <v>0</v>
      </c>
      <c r="J39" s="149"/>
      <c r="M39" s="477">
        <v>2016</v>
      </c>
      <c r="N39" s="478"/>
      <c r="O39" s="479">
        <v>4456033</v>
      </c>
      <c r="P39" s="478"/>
      <c r="Q39" s="479">
        <f t="shared" si="8"/>
        <v>917565.09524944692</v>
      </c>
      <c r="R39" s="478"/>
      <c r="S39" s="480">
        <f t="shared" si="7"/>
        <v>3538467.904750553</v>
      </c>
      <c r="T39" s="478"/>
      <c r="U39" s="479">
        <f t="shared" si="9"/>
        <v>19883742.567475278</v>
      </c>
      <c r="V39" s="478"/>
      <c r="W39" s="481"/>
      <c r="X39" s="482">
        <v>2016</v>
      </c>
      <c r="Y39" s="483"/>
      <c r="Z39" s="484">
        <f t="shared" si="3"/>
        <v>4456033</v>
      </c>
      <c r="AA39" s="483"/>
      <c r="AB39" s="484">
        <f t="shared" si="4"/>
        <v>917565.09524944692</v>
      </c>
      <c r="AC39" s="483"/>
      <c r="AD39" s="484">
        <f t="shared" si="5"/>
        <v>3538467.904750553</v>
      </c>
      <c r="AE39" s="483"/>
      <c r="AF39" s="485">
        <f t="shared" si="6"/>
        <v>19883742.567345712</v>
      </c>
    </row>
    <row r="40" spans="2:32" x14ac:dyDescent="0.25">
      <c r="B40" s="2">
        <v>2017</v>
      </c>
      <c r="H40" s="149">
        <f t="shared" si="1"/>
        <v>0</v>
      </c>
      <c r="J40" s="149"/>
      <c r="M40" s="553">
        <v>2017</v>
      </c>
      <c r="N40" s="554"/>
      <c r="O40" s="555">
        <v>4456033</v>
      </c>
      <c r="P40" s="554"/>
      <c r="Q40" s="555">
        <f t="shared" si="8"/>
        <v>778945.61508084403</v>
      </c>
      <c r="R40" s="554"/>
      <c r="S40" s="556">
        <f t="shared" si="7"/>
        <v>3677087.3849191559</v>
      </c>
      <c r="T40" s="554"/>
      <c r="U40" s="555">
        <f t="shared" si="9"/>
        <v>16206655.182556123</v>
      </c>
      <c r="V40" s="554"/>
      <c r="W40" s="557"/>
      <c r="X40" s="544">
        <v>2017</v>
      </c>
      <c r="Y40" s="545"/>
      <c r="Z40" s="546">
        <f t="shared" si="3"/>
        <v>4456033</v>
      </c>
      <c r="AA40" s="545"/>
      <c r="AB40" s="546">
        <f t="shared" si="4"/>
        <v>778945.61508084403</v>
      </c>
      <c r="AC40" s="545"/>
      <c r="AD40" s="546">
        <f t="shared" si="5"/>
        <v>3677087.3849191559</v>
      </c>
      <c r="AE40" s="545"/>
      <c r="AF40" s="558">
        <f t="shared" si="6"/>
        <v>16206655.182426557</v>
      </c>
    </row>
    <row r="41" spans="2:32" x14ac:dyDescent="0.25">
      <c r="B41" s="2">
        <v>2018</v>
      </c>
      <c r="H41" s="149">
        <f t="shared" si="1"/>
        <v>0</v>
      </c>
      <c r="J41" s="149"/>
      <c r="M41" s="2">
        <v>2018</v>
      </c>
      <c r="O41" s="13">
        <v>4456033</v>
      </c>
      <c r="Q41" s="13">
        <f t="shared" si="8"/>
        <v>634895.71677663608</v>
      </c>
      <c r="S41" s="149">
        <f t="shared" si="7"/>
        <v>3821137.283223364</v>
      </c>
      <c r="U41" s="13">
        <f t="shared" si="9"/>
        <v>12385517.899332758</v>
      </c>
      <c r="W41" s="67"/>
      <c r="X41" s="29">
        <v>2018</v>
      </c>
      <c r="Y41" s="4"/>
      <c r="Z41" s="46">
        <f t="shared" si="3"/>
        <v>4456033</v>
      </c>
      <c r="AA41" s="4"/>
      <c r="AB41" s="46">
        <f t="shared" si="4"/>
        <v>634895.71677663608</v>
      </c>
      <c r="AC41" s="4"/>
      <c r="AD41" s="46">
        <f t="shared" si="5"/>
        <v>3821137.283223364</v>
      </c>
      <c r="AE41" s="4"/>
      <c r="AF41" s="99">
        <f t="shared" si="6"/>
        <v>12385517.899203192</v>
      </c>
    </row>
    <row r="42" spans="2:32" x14ac:dyDescent="0.25">
      <c r="B42" s="2">
        <v>2019</v>
      </c>
      <c r="H42" s="149">
        <f t="shared" si="1"/>
        <v>0</v>
      </c>
      <c r="J42" s="149"/>
      <c r="M42" s="2">
        <v>2019</v>
      </c>
      <c r="O42" s="13">
        <v>4456033</v>
      </c>
      <c r="Q42" s="13">
        <f t="shared" si="8"/>
        <v>485202.66370636079</v>
      </c>
      <c r="S42" s="149">
        <f t="shared" si="7"/>
        <v>3970830.3362936391</v>
      </c>
      <c r="U42" s="13">
        <f t="shared" si="9"/>
        <v>8414687.5630391184</v>
      </c>
      <c r="W42" s="67"/>
      <c r="X42" s="29">
        <v>2019</v>
      </c>
      <c r="Y42" s="4"/>
      <c r="Z42" s="46">
        <f t="shared" si="3"/>
        <v>4456033</v>
      </c>
      <c r="AA42" s="4"/>
      <c r="AB42" s="46">
        <f t="shared" si="4"/>
        <v>485202.66370636079</v>
      </c>
      <c r="AC42" s="4"/>
      <c r="AD42" s="46">
        <f t="shared" si="5"/>
        <v>3970830.3362936391</v>
      </c>
      <c r="AE42" s="4"/>
      <c r="AF42" s="99">
        <f t="shared" si="6"/>
        <v>8414687.5629095528</v>
      </c>
    </row>
    <row r="43" spans="2:32" x14ac:dyDescent="0.25">
      <c r="B43" s="2">
        <v>2020</v>
      </c>
      <c r="H43" s="149">
        <f t="shared" si="1"/>
        <v>0</v>
      </c>
      <c r="J43" s="149"/>
      <c r="M43" s="2">
        <v>2020</v>
      </c>
      <c r="O43" s="13">
        <v>4456033</v>
      </c>
      <c r="Q43" s="13">
        <f t="shared" si="8"/>
        <v>329645.38528205745</v>
      </c>
      <c r="S43" s="149">
        <f t="shared" si="7"/>
        <v>4126387.6147179427</v>
      </c>
      <c r="U43" s="13">
        <f t="shared" si="9"/>
        <v>4288299.9483211758</v>
      </c>
      <c r="W43" s="67"/>
      <c r="X43" s="29">
        <v>2020</v>
      </c>
      <c r="Y43" s="4"/>
      <c r="Z43" s="46">
        <f t="shared" si="3"/>
        <v>4456033</v>
      </c>
      <c r="AA43" s="4"/>
      <c r="AB43" s="46">
        <f t="shared" si="4"/>
        <v>329645.38528205745</v>
      </c>
      <c r="AC43" s="4"/>
      <c r="AD43" s="46">
        <f t="shared" si="5"/>
        <v>4126387.6147179427</v>
      </c>
      <c r="AE43" s="4"/>
      <c r="AF43" s="99">
        <f t="shared" si="6"/>
        <v>4288299.9481916102</v>
      </c>
    </row>
    <row r="44" spans="2:32" x14ac:dyDescent="0.25">
      <c r="B44" s="2">
        <v>2021</v>
      </c>
      <c r="H44" s="149">
        <f t="shared" si="1"/>
        <v>0</v>
      </c>
      <c r="J44" s="149"/>
      <c r="M44" s="2">
        <v>2021</v>
      </c>
      <c r="O44" s="13">
        <v>4456033</v>
      </c>
      <c r="Q44" s="13">
        <f t="shared" si="8"/>
        <v>167994.15047548208</v>
      </c>
      <c r="S44" s="149">
        <f t="shared" si="7"/>
        <v>4288038.8495245175</v>
      </c>
      <c r="U44" s="13">
        <f t="shared" si="9"/>
        <v>261.09879665821791</v>
      </c>
      <c r="W44" s="67"/>
      <c r="X44" s="29">
        <v>2021</v>
      </c>
      <c r="Y44" s="4"/>
      <c r="Z44" s="46">
        <f t="shared" si="3"/>
        <v>4456033</v>
      </c>
      <c r="AA44" s="4"/>
      <c r="AB44" s="46">
        <f t="shared" si="4"/>
        <v>167994.15047548208</v>
      </c>
      <c r="AC44" s="4"/>
      <c r="AD44" s="46">
        <f t="shared" si="5"/>
        <v>4288038.8495245175</v>
      </c>
      <c r="AE44" s="4"/>
      <c r="AF44" s="99">
        <f t="shared" si="6"/>
        <v>261.09866709262133</v>
      </c>
    </row>
    <row r="45" spans="2:32" x14ac:dyDescent="0.25">
      <c r="D45" s="13">
        <f>SUM(D15:D44)</f>
        <v>42035347</v>
      </c>
      <c r="M45" s="2"/>
      <c r="O45" s="13">
        <f>SUM(O15:O44)</f>
        <v>106859291</v>
      </c>
      <c r="Q45" s="13"/>
      <c r="W45" s="67"/>
      <c r="X45" s="29"/>
      <c r="Y45" s="4"/>
      <c r="Z45" s="46">
        <f>SUM(Z15:Z44)</f>
        <v>148894638</v>
      </c>
      <c r="AA45" s="4"/>
      <c r="AB45" s="46"/>
      <c r="AC45" s="4"/>
      <c r="AD45" s="4"/>
      <c r="AE45" s="4"/>
      <c r="AF45" s="66"/>
    </row>
    <row r="46" spans="2:32" x14ac:dyDescent="0.25">
      <c r="M46" s="2"/>
      <c r="O46" s="13"/>
      <c r="Q46" s="13"/>
      <c r="W46" s="67"/>
      <c r="X46" s="29"/>
      <c r="Y46" s="4"/>
      <c r="Z46" s="46"/>
      <c r="AA46" s="4"/>
      <c r="AB46" s="46"/>
      <c r="AC46" s="4"/>
      <c r="AD46" s="4"/>
      <c r="AE46" s="4"/>
      <c r="AF46" s="66"/>
    </row>
    <row r="47" spans="2:32" x14ac:dyDescent="0.25">
      <c r="D47" s="143"/>
      <c r="M47" s="2"/>
      <c r="O47" s="143"/>
      <c r="Q47" s="13"/>
      <c r="W47" s="67"/>
      <c r="X47" s="29"/>
      <c r="Y47" s="4"/>
      <c r="Z47" s="85" t="s">
        <v>377</v>
      </c>
      <c r="AA47" s="4"/>
      <c r="AB47" s="46"/>
      <c r="AC47" s="4"/>
      <c r="AD47" s="4"/>
      <c r="AE47" s="4"/>
      <c r="AF47" s="66"/>
    </row>
    <row r="48" spans="2:32" x14ac:dyDescent="0.25">
      <c r="F48" s="143"/>
      <c r="W48" s="67"/>
      <c r="X48" s="4"/>
      <c r="Y48" s="4"/>
      <c r="Z48" s="4"/>
      <c r="AA48" s="4"/>
      <c r="AB48" s="4"/>
      <c r="AC48" s="4"/>
      <c r="AD48" s="4"/>
      <c r="AE48" s="4"/>
      <c r="AF48" s="66"/>
    </row>
    <row r="49" spans="2:32" x14ac:dyDescent="0.25">
      <c r="B49" s="150" t="s">
        <v>405</v>
      </c>
      <c r="W49" s="68"/>
      <c r="X49" s="140" t="s">
        <v>484</v>
      </c>
      <c r="Y49" s="3"/>
      <c r="Z49" s="3"/>
      <c r="AA49" s="3"/>
      <c r="AB49" s="3"/>
      <c r="AC49" s="3"/>
      <c r="AD49" s="3"/>
      <c r="AE49" s="3"/>
      <c r="AF49" s="69"/>
    </row>
    <row r="50" spans="2:32" x14ac:dyDescent="0.25">
      <c r="B50" s="151"/>
    </row>
    <row r="51" spans="2:32" x14ac:dyDescent="0.25">
      <c r="B51" s="151"/>
    </row>
  </sheetData>
  <phoneticPr fontId="0" type="noConversion"/>
  <pageMargins left="0.25" right="0.25" top="0.75" bottom="0.25" header="0.5" footer="0.5"/>
  <pageSetup paperSize="5" scale="57"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N44"/>
  <sheetViews>
    <sheetView topLeftCell="A4" zoomScaleNormal="75" workbookViewId="0">
      <selection activeCell="K37" sqref="K37"/>
    </sheetView>
  </sheetViews>
  <sheetFormatPr defaultColWidth="7.88671875" defaultRowHeight="13.2" x14ac:dyDescent="0.25"/>
  <cols>
    <col min="1" max="1" width="7.88671875" style="1" customWidth="1"/>
    <col min="2" max="2" width="10.33203125" style="1" customWidth="1"/>
    <col min="3" max="3" width="46.5546875" style="1" customWidth="1"/>
    <col min="4" max="5" width="7.109375" style="1" customWidth="1"/>
    <col min="6" max="6" width="8.109375" style="1" customWidth="1"/>
    <col min="7" max="7" width="7.109375" style="1" customWidth="1"/>
    <col min="8" max="8" width="8.44140625" style="1" customWidth="1"/>
    <col min="9" max="9" width="7.109375" style="1" customWidth="1"/>
    <col min="10" max="10" width="1.44140625" style="1" customWidth="1"/>
    <col min="11" max="11" width="15.44140625" style="1" customWidth="1"/>
    <col min="12" max="12" width="13.44140625" style="1" customWidth="1"/>
    <col min="13" max="13" width="4.44140625" style="1" customWidth="1"/>
    <col min="14" max="14" width="12.44140625" style="1" bestFit="1" customWidth="1"/>
    <col min="15" max="16384" width="7.88671875" style="1"/>
  </cols>
  <sheetData>
    <row r="1" spans="2:14" x14ac:dyDescent="0.25">
      <c r="B1" s="364"/>
      <c r="C1" s="364"/>
      <c r="D1" s="364"/>
      <c r="E1" s="364"/>
      <c r="F1" s="364"/>
      <c r="G1" s="364"/>
      <c r="H1" s="364"/>
      <c r="I1" s="374" t="s">
        <v>613</v>
      </c>
      <c r="J1" s="349"/>
      <c r="K1" s="375"/>
      <c r="L1" s="375"/>
      <c r="M1" s="364"/>
    </row>
    <row r="2" spans="2:14" ht="25.5" customHeight="1" x14ac:dyDescent="0.25">
      <c r="B2" s="156"/>
      <c r="C2" s="156"/>
      <c r="D2" s="156"/>
      <c r="E2" s="156"/>
      <c r="F2" s="156"/>
      <c r="G2" s="156"/>
      <c r="H2" s="156"/>
      <c r="I2" s="374" t="s">
        <v>614</v>
      </c>
      <c r="J2" s="349"/>
      <c r="K2" s="375"/>
      <c r="L2" s="375"/>
      <c r="M2" s="156"/>
    </row>
    <row r="3" spans="2:14" ht="13.8" thickBot="1" x14ac:dyDescent="0.3">
      <c r="D3" s="156"/>
      <c r="E3" s="156"/>
      <c r="F3" s="156"/>
      <c r="G3" s="156"/>
      <c r="H3" s="156"/>
      <c r="I3" s="156"/>
      <c r="J3" s="156"/>
      <c r="K3" s="156"/>
      <c r="L3" s="156"/>
      <c r="M3" s="156"/>
      <c r="N3" s="4"/>
    </row>
    <row r="4" spans="2:14" ht="15.6" x14ac:dyDescent="0.3">
      <c r="B4" s="594" t="str">
        <f>'#S-1 Current Year to Prior Year'!B4:L4</f>
        <v>PEACHTREE STATE UNIVERSITY</v>
      </c>
      <c r="C4" s="595"/>
      <c r="D4" s="595"/>
      <c r="E4" s="595"/>
      <c r="F4" s="595"/>
      <c r="G4" s="595"/>
      <c r="H4" s="595"/>
      <c r="I4" s="595"/>
      <c r="J4" s="595"/>
      <c r="K4" s="595"/>
      <c r="L4" s="595"/>
      <c r="M4" s="6"/>
    </row>
    <row r="5" spans="2:14" ht="15.6" x14ac:dyDescent="0.3">
      <c r="B5" s="596" t="s">
        <v>193</v>
      </c>
      <c r="C5" s="597"/>
      <c r="D5" s="597"/>
      <c r="E5" s="597"/>
      <c r="F5" s="597"/>
      <c r="G5" s="597"/>
      <c r="H5" s="597"/>
      <c r="I5" s="597"/>
      <c r="J5" s="597"/>
      <c r="K5" s="597"/>
      <c r="L5" s="597"/>
      <c r="M5" s="7"/>
    </row>
    <row r="6" spans="2:14" ht="15.6" x14ac:dyDescent="0.3">
      <c r="B6" s="599" t="s">
        <v>442</v>
      </c>
      <c r="C6" s="600"/>
      <c r="D6" s="600"/>
      <c r="E6" s="5"/>
      <c r="F6" s="5"/>
      <c r="G6" s="5"/>
      <c r="H6" s="5"/>
      <c r="I6" s="5"/>
      <c r="J6" s="5"/>
      <c r="K6" s="5"/>
      <c r="L6" s="5"/>
      <c r="M6" s="7"/>
    </row>
    <row r="7" spans="2:14" x14ac:dyDescent="0.25">
      <c r="B7" s="8" t="s">
        <v>476</v>
      </c>
      <c r="C7" s="9"/>
      <c r="D7" s="9"/>
      <c r="E7" s="9"/>
      <c r="F7" s="4"/>
      <c r="G7" s="4"/>
      <c r="H7" s="10" t="s">
        <v>421</v>
      </c>
      <c r="I7" s="4"/>
      <c r="J7" s="4"/>
      <c r="K7" s="4"/>
      <c r="L7" s="4"/>
      <c r="M7" s="12"/>
      <c r="N7" s="13"/>
    </row>
    <row r="8" spans="2:14" x14ac:dyDescent="0.25">
      <c r="B8" s="11" t="s">
        <v>477</v>
      </c>
      <c r="C8" s="9"/>
      <c r="D8" s="4"/>
      <c r="E8" s="4"/>
      <c r="F8" s="4"/>
      <c r="G8" s="4"/>
      <c r="H8" s="4"/>
      <c r="I8" s="4"/>
      <c r="J8" s="4"/>
      <c r="K8" s="4"/>
      <c r="L8" s="4"/>
      <c r="M8" s="12"/>
      <c r="N8" s="13"/>
    </row>
    <row r="9" spans="2:14" x14ac:dyDescent="0.25">
      <c r="B9" s="8"/>
      <c r="C9" s="4"/>
      <c r="D9" s="4"/>
      <c r="E9" s="4"/>
      <c r="F9" s="4"/>
      <c r="G9" s="4"/>
      <c r="H9" s="4"/>
      <c r="I9" s="4"/>
      <c r="J9" s="4"/>
      <c r="K9" s="4"/>
      <c r="L9" s="4"/>
      <c r="M9" s="12"/>
      <c r="N9" s="13"/>
    </row>
    <row r="10" spans="2:14" ht="13.8" thickBot="1" x14ac:dyDescent="0.3">
      <c r="B10" s="8"/>
      <c r="C10" s="14" t="s">
        <v>204</v>
      </c>
      <c r="D10" s="14"/>
      <c r="E10" s="14"/>
      <c r="F10" s="14" t="s">
        <v>205</v>
      </c>
      <c r="G10" s="14"/>
      <c r="H10" s="14"/>
      <c r="I10" s="14"/>
      <c r="J10" s="14"/>
      <c r="K10" s="14"/>
      <c r="L10" s="14"/>
      <c r="M10" s="12"/>
      <c r="N10" s="13"/>
    </row>
    <row r="11" spans="2:14" x14ac:dyDescent="0.25">
      <c r="B11" s="8"/>
      <c r="C11" s="4"/>
      <c r="D11" s="4"/>
      <c r="E11" s="4"/>
      <c r="F11" s="4"/>
      <c r="G11" s="4"/>
      <c r="H11" s="4"/>
      <c r="I11" s="4"/>
      <c r="J11" s="4"/>
      <c r="K11" s="4"/>
      <c r="L11" s="4"/>
      <c r="M11" s="12"/>
      <c r="N11" s="13"/>
    </row>
    <row r="12" spans="2:14" x14ac:dyDescent="0.25">
      <c r="B12" s="8"/>
      <c r="C12" s="4"/>
      <c r="D12" s="4"/>
      <c r="E12" s="4"/>
      <c r="F12" s="4"/>
      <c r="G12" s="4"/>
      <c r="H12" s="4"/>
      <c r="I12" s="4"/>
      <c r="J12" s="4"/>
      <c r="K12" s="4"/>
      <c r="L12" s="4"/>
      <c r="M12" s="12"/>
      <c r="N12" s="13"/>
    </row>
    <row r="13" spans="2:14" ht="13.8" thickBot="1" x14ac:dyDescent="0.3">
      <c r="B13" s="8"/>
      <c r="C13" s="4"/>
      <c r="D13" s="4"/>
      <c r="E13" s="4"/>
      <c r="F13" s="4"/>
      <c r="G13" s="4"/>
      <c r="H13" s="4"/>
      <c r="I13" s="4"/>
      <c r="J13" s="4"/>
      <c r="K13" s="4"/>
      <c r="L13" s="4"/>
      <c r="M13" s="12"/>
      <c r="N13" s="13"/>
    </row>
    <row r="14" spans="2:14" x14ac:dyDescent="0.25">
      <c r="B14" s="15" t="s">
        <v>206</v>
      </c>
      <c r="C14" s="16" t="s">
        <v>207</v>
      </c>
      <c r="D14" s="17" t="s">
        <v>208</v>
      </c>
      <c r="E14" s="17" t="s">
        <v>209</v>
      </c>
      <c r="F14" s="17" t="s">
        <v>210</v>
      </c>
      <c r="G14" s="17" t="s">
        <v>211</v>
      </c>
      <c r="H14" s="17" t="s">
        <v>212</v>
      </c>
      <c r="I14" s="17" t="s">
        <v>213</v>
      </c>
      <c r="J14" s="17"/>
      <c r="K14" s="17" t="s">
        <v>214</v>
      </c>
      <c r="L14" s="18" t="s">
        <v>214</v>
      </c>
      <c r="M14" s="12"/>
      <c r="N14" s="13"/>
    </row>
    <row r="15" spans="2:14" x14ac:dyDescent="0.25">
      <c r="B15" s="8"/>
      <c r="C15" s="8"/>
      <c r="D15" s="4"/>
      <c r="E15" s="4"/>
      <c r="F15" s="4"/>
      <c r="G15" s="4"/>
      <c r="H15" s="19" t="s">
        <v>712</v>
      </c>
      <c r="I15" s="19" t="s">
        <v>215</v>
      </c>
      <c r="J15" s="4"/>
      <c r="K15" s="19" t="s">
        <v>216</v>
      </c>
      <c r="L15" s="20" t="s">
        <v>217</v>
      </c>
      <c r="M15" s="12"/>
      <c r="N15" s="13"/>
    </row>
    <row r="16" spans="2:14" ht="6.75" customHeight="1" thickBot="1" x14ac:dyDescent="0.3">
      <c r="B16" s="8"/>
      <c r="C16" s="21"/>
      <c r="D16" s="22"/>
      <c r="E16" s="22"/>
      <c r="F16" s="22"/>
      <c r="G16" s="22"/>
      <c r="H16" s="22"/>
      <c r="I16" s="22"/>
      <c r="J16" s="22"/>
      <c r="K16" s="23"/>
      <c r="L16" s="24"/>
      <c r="M16" s="12"/>
      <c r="N16" s="13"/>
    </row>
    <row r="17" spans="2:14" ht="13.8" thickTop="1" x14ac:dyDescent="0.25">
      <c r="B17" s="8" t="s">
        <v>218</v>
      </c>
      <c r="C17" s="489" t="s">
        <v>478</v>
      </c>
      <c r="D17" s="4"/>
      <c r="E17" s="4"/>
      <c r="F17" s="4"/>
      <c r="G17" s="4"/>
      <c r="H17" s="4"/>
      <c r="I17" s="4"/>
      <c r="J17" s="4"/>
      <c r="K17" s="26"/>
      <c r="L17" s="27"/>
      <c r="M17" s="12"/>
      <c r="N17" s="13"/>
    </row>
    <row r="18" spans="2:14" x14ac:dyDescent="0.25">
      <c r="B18" s="8"/>
      <c r="C18" s="380" t="s">
        <v>479</v>
      </c>
      <c r="D18" s="29">
        <v>10000</v>
      </c>
      <c r="E18" s="29"/>
      <c r="F18" s="29"/>
      <c r="G18" s="29"/>
      <c r="H18" s="29">
        <v>2017</v>
      </c>
      <c r="I18" s="29"/>
      <c r="J18" s="4"/>
      <c r="K18" s="30">
        <v>5000000</v>
      </c>
      <c r="L18" s="31"/>
      <c r="M18" s="12"/>
      <c r="N18" s="13"/>
    </row>
    <row r="19" spans="2:14" x14ac:dyDescent="0.25">
      <c r="B19" s="8" t="s">
        <v>218</v>
      </c>
      <c r="C19" s="489" t="s">
        <v>480</v>
      </c>
      <c r="D19" s="29"/>
      <c r="E19" s="29"/>
      <c r="F19" s="29"/>
      <c r="G19" s="29"/>
      <c r="H19" s="29"/>
      <c r="I19" s="29"/>
      <c r="J19" s="4"/>
      <c r="K19" s="32"/>
      <c r="L19" s="33"/>
      <c r="M19" s="12"/>
      <c r="N19" s="13"/>
    </row>
    <row r="20" spans="2:14" x14ac:dyDescent="0.25">
      <c r="B20" s="8"/>
      <c r="C20" s="28" t="s">
        <v>481</v>
      </c>
      <c r="D20" s="29">
        <v>10000</v>
      </c>
      <c r="E20" s="29" t="s">
        <v>221</v>
      </c>
      <c r="F20" s="29" t="s">
        <v>241</v>
      </c>
      <c r="G20" s="29" t="s">
        <v>241</v>
      </c>
      <c r="H20" s="505">
        <v>2017</v>
      </c>
      <c r="I20" s="29"/>
      <c r="J20" s="4"/>
      <c r="K20" s="30"/>
      <c r="L20" s="31">
        <v>5000000</v>
      </c>
      <c r="M20" s="12"/>
      <c r="N20" s="34"/>
    </row>
    <row r="21" spans="2:14" x14ac:dyDescent="0.25">
      <c r="B21" s="8"/>
      <c r="C21" s="25"/>
      <c r="D21" s="29"/>
      <c r="E21" s="29"/>
      <c r="F21" s="29"/>
      <c r="G21" s="29"/>
      <c r="H21" s="29"/>
      <c r="I21" s="29"/>
      <c r="J21" s="4"/>
      <c r="K21" s="30"/>
      <c r="L21" s="31"/>
      <c r="M21" s="12"/>
      <c r="N21" s="13"/>
    </row>
    <row r="22" spans="2:14" x14ac:dyDescent="0.25">
      <c r="B22" s="8"/>
      <c r="C22" s="28"/>
      <c r="D22" s="29"/>
      <c r="E22" s="29"/>
      <c r="F22" s="29"/>
      <c r="G22" s="29"/>
      <c r="H22" s="29"/>
      <c r="I22" s="29"/>
      <c r="J22" s="4"/>
      <c r="K22" s="30"/>
      <c r="L22" s="31"/>
      <c r="M22" s="12"/>
      <c r="N22" s="13"/>
    </row>
    <row r="23" spans="2:14" x14ac:dyDescent="0.25">
      <c r="B23" s="8"/>
      <c r="C23" s="25"/>
      <c r="D23" s="29"/>
      <c r="E23" s="29"/>
      <c r="F23" s="29"/>
      <c r="G23" s="29"/>
      <c r="H23" s="29"/>
      <c r="I23" s="29"/>
      <c r="J23" s="4"/>
      <c r="K23" s="30"/>
      <c r="L23" s="31"/>
      <c r="M23" s="12"/>
      <c r="N23" s="13"/>
    </row>
    <row r="24" spans="2:14" x14ac:dyDescent="0.25">
      <c r="B24" s="8"/>
      <c r="C24" s="28"/>
      <c r="D24" s="29"/>
      <c r="E24" s="29"/>
      <c r="F24" s="29"/>
      <c r="G24" s="29"/>
      <c r="H24" s="29"/>
      <c r="I24" s="29"/>
      <c r="J24" s="4"/>
      <c r="K24" s="30"/>
      <c r="L24" s="31"/>
      <c r="M24" s="12"/>
      <c r="N24" s="13"/>
    </row>
    <row r="25" spans="2:14" ht="13.8" thickBot="1" x14ac:dyDescent="0.3">
      <c r="B25" s="8"/>
      <c r="C25" s="28"/>
      <c r="D25" s="29"/>
      <c r="E25" s="29"/>
      <c r="F25" s="29"/>
      <c r="G25" s="29"/>
      <c r="H25" s="29"/>
      <c r="I25" s="29"/>
      <c r="J25" s="4"/>
      <c r="K25" s="30"/>
      <c r="L25" s="31"/>
      <c r="M25" s="12"/>
      <c r="N25" s="13"/>
    </row>
    <row r="26" spans="2:14" x14ac:dyDescent="0.25">
      <c r="B26" s="8"/>
      <c r="C26" s="35"/>
      <c r="D26" s="36"/>
      <c r="E26" s="36"/>
      <c r="F26" s="36"/>
      <c r="G26" s="36"/>
      <c r="H26" s="36"/>
      <c r="I26" s="36"/>
      <c r="J26" s="37"/>
      <c r="K26" s="38"/>
      <c r="L26" s="39"/>
      <c r="M26" s="12"/>
      <c r="N26" s="13"/>
    </row>
    <row r="27" spans="2:14" ht="13.8" thickBot="1" x14ac:dyDescent="0.3">
      <c r="B27" s="8"/>
      <c r="C27" s="8"/>
      <c r="D27" s="4"/>
      <c r="E27" s="4"/>
      <c r="F27" s="4"/>
      <c r="G27" s="4"/>
      <c r="H27" s="4"/>
      <c r="I27" s="4"/>
      <c r="J27" s="4"/>
      <c r="K27" s="40">
        <f>SUM(K18:K26)</f>
        <v>5000000</v>
      </c>
      <c r="L27" s="41">
        <f>SUM(L18:L26)</f>
        <v>5000000</v>
      </c>
      <c r="M27" s="12"/>
      <c r="N27" s="42"/>
    </row>
    <row r="28" spans="2:14" ht="14.4" thickTop="1" thickBot="1" x14ac:dyDescent="0.3">
      <c r="B28" s="8"/>
      <c r="C28" s="43"/>
      <c r="D28" s="14"/>
      <c r="E28" s="14"/>
      <c r="F28" s="14"/>
      <c r="G28" s="14"/>
      <c r="H28" s="14"/>
      <c r="I28" s="14"/>
      <c r="J28" s="14"/>
      <c r="K28" s="44"/>
      <c r="L28" s="45">
        <f>+L27-K27</f>
        <v>0</v>
      </c>
      <c r="M28" s="12"/>
    </row>
    <row r="29" spans="2:14" x14ac:dyDescent="0.25">
      <c r="B29" s="8"/>
      <c r="C29" s="4"/>
      <c r="D29" s="4"/>
      <c r="E29" s="4"/>
      <c r="F29" s="4"/>
      <c r="G29" s="4"/>
      <c r="H29" s="4"/>
      <c r="I29" s="4"/>
      <c r="J29" s="4"/>
      <c r="K29" s="4"/>
      <c r="L29" s="4"/>
      <c r="M29" s="12"/>
    </row>
    <row r="30" spans="2:14" x14ac:dyDescent="0.25">
      <c r="B30" s="8"/>
      <c r="C30" s="598" t="s">
        <v>482</v>
      </c>
      <c r="D30" s="598"/>
      <c r="E30" s="4" t="s">
        <v>483</v>
      </c>
      <c r="F30" s="4"/>
      <c r="G30" s="4"/>
      <c r="H30" s="4"/>
      <c r="I30" s="4"/>
      <c r="J30" s="4"/>
      <c r="K30" s="4"/>
      <c r="L30" s="46"/>
      <c r="M30" s="12"/>
    </row>
    <row r="31" spans="2:14" x14ac:dyDescent="0.25">
      <c r="B31" s="8"/>
      <c r="C31" s="4"/>
      <c r="D31" s="4"/>
      <c r="E31" s="4"/>
      <c r="F31" s="4"/>
      <c r="G31" s="4"/>
      <c r="H31" s="4"/>
      <c r="I31" s="4"/>
      <c r="J31" s="4"/>
      <c r="K31" s="4"/>
      <c r="L31" s="46"/>
      <c r="M31" s="12"/>
    </row>
    <row r="32" spans="2:14" x14ac:dyDescent="0.25">
      <c r="B32" s="8"/>
      <c r="C32" s="4"/>
      <c r="D32" s="4"/>
      <c r="E32" s="4"/>
      <c r="F32" s="4"/>
      <c r="G32" s="4"/>
      <c r="H32" s="4"/>
      <c r="I32" s="4"/>
      <c r="J32" s="4"/>
      <c r="K32" s="4"/>
      <c r="L32" s="46"/>
      <c r="M32" s="12"/>
    </row>
    <row r="33" spans="2:14" x14ac:dyDescent="0.25">
      <c r="B33" s="8"/>
      <c r="C33" s="4"/>
      <c r="D33" s="4"/>
      <c r="E33" s="4"/>
      <c r="F33" s="4"/>
      <c r="G33" s="4"/>
      <c r="H33" s="4"/>
      <c r="I33" s="4"/>
      <c r="J33" s="4"/>
      <c r="K33" s="4"/>
      <c r="L33" s="46"/>
      <c r="M33" s="12"/>
    </row>
    <row r="34" spans="2:14" x14ac:dyDescent="0.25">
      <c r="B34" s="11"/>
      <c r="C34" s="9" t="s">
        <v>414</v>
      </c>
      <c r="D34" s="9"/>
      <c r="E34" s="134" t="s">
        <v>475</v>
      </c>
      <c r="F34" s="9"/>
      <c r="G34" s="9"/>
      <c r="H34" s="9"/>
      <c r="I34" s="9"/>
      <c r="J34" s="9"/>
      <c r="K34" s="9"/>
      <c r="L34" s="46"/>
      <c r="M34" s="12"/>
    </row>
    <row r="35" spans="2:14" x14ac:dyDescent="0.25">
      <c r="B35" s="11"/>
      <c r="C35" s="9"/>
      <c r="D35" s="9"/>
      <c r="E35" s="9"/>
      <c r="F35" s="9"/>
      <c r="G35" s="9"/>
      <c r="H35" s="9"/>
      <c r="I35" s="9"/>
      <c r="J35" s="9"/>
      <c r="K35" s="9"/>
      <c r="L35" s="46"/>
      <c r="M35" s="12"/>
      <c r="N35" s="131"/>
    </row>
    <row r="36" spans="2:14" x14ac:dyDescent="0.25">
      <c r="B36" s="11"/>
      <c r="C36" s="9" t="s">
        <v>428</v>
      </c>
      <c r="D36" s="9"/>
      <c r="E36" s="9"/>
      <c r="F36" s="9"/>
      <c r="G36" s="9"/>
      <c r="H36" s="9"/>
      <c r="I36" s="9"/>
      <c r="J36" s="9"/>
      <c r="K36" s="9"/>
      <c r="L36" s="46"/>
      <c r="M36" s="12"/>
    </row>
    <row r="37" spans="2:14" x14ac:dyDescent="0.25">
      <c r="B37" s="11"/>
      <c r="C37" s="9" t="s">
        <v>429</v>
      </c>
      <c r="D37" s="9"/>
      <c r="E37" s="9"/>
      <c r="F37" s="9"/>
      <c r="G37" s="9"/>
      <c r="H37" s="9"/>
      <c r="I37" s="9"/>
      <c r="J37" s="9"/>
      <c r="K37" s="9"/>
      <c r="L37" s="46"/>
      <c r="M37" s="12"/>
    </row>
    <row r="38" spans="2:14" x14ac:dyDescent="0.25">
      <c r="B38" s="11"/>
      <c r="C38" s="9" t="s">
        <v>430</v>
      </c>
      <c r="D38" s="9"/>
      <c r="E38" s="9"/>
      <c r="F38" s="9"/>
      <c r="G38" s="9"/>
      <c r="H38" s="9"/>
      <c r="I38" s="9"/>
      <c r="J38" s="9"/>
      <c r="K38" s="9"/>
      <c r="L38" s="46"/>
      <c r="M38" s="12"/>
    </row>
    <row r="39" spans="2:14" x14ac:dyDescent="0.25">
      <c r="B39" s="11"/>
      <c r="C39" s="9"/>
      <c r="D39" s="9"/>
      <c r="E39" s="9"/>
      <c r="F39" s="9"/>
      <c r="G39" s="9"/>
      <c r="H39" s="9"/>
      <c r="I39" s="9"/>
      <c r="J39" s="9"/>
      <c r="K39" s="9"/>
      <c r="L39" s="46"/>
      <c r="M39" s="12"/>
    </row>
    <row r="40" spans="2:14" x14ac:dyDescent="0.25">
      <c r="B40" s="11"/>
      <c r="C40" s="124" t="s">
        <v>486</v>
      </c>
      <c r="D40" s="9"/>
      <c r="E40" s="9"/>
      <c r="F40" s="9"/>
      <c r="G40" s="9"/>
      <c r="H40" s="9"/>
      <c r="I40" s="9" t="s">
        <v>416</v>
      </c>
      <c r="J40" s="125"/>
      <c r="K40" s="9"/>
      <c r="L40" s="139" t="s">
        <v>484</v>
      </c>
      <c r="M40" s="12"/>
    </row>
    <row r="41" spans="2:14" x14ac:dyDescent="0.25">
      <c r="B41" s="11"/>
      <c r="C41" s="9"/>
      <c r="D41" s="9"/>
      <c r="E41" s="9"/>
      <c r="F41" s="9"/>
      <c r="G41" s="9"/>
      <c r="H41" s="9"/>
      <c r="I41" s="9" t="s">
        <v>417</v>
      </c>
      <c r="J41" s="125"/>
      <c r="K41" s="9"/>
      <c r="L41" s="294" t="s">
        <v>488</v>
      </c>
      <c r="M41" s="12"/>
    </row>
    <row r="42" spans="2:14" ht="13.8" thickBot="1" x14ac:dyDescent="0.3">
      <c r="B42" s="43"/>
      <c r="C42" s="14"/>
      <c r="D42" s="14"/>
      <c r="E42" s="14"/>
      <c r="F42" s="14"/>
      <c r="G42" s="14"/>
      <c r="H42" s="14"/>
      <c r="I42" s="14"/>
      <c r="J42" s="14"/>
      <c r="K42" s="14"/>
      <c r="L42" s="132"/>
      <c r="M42" s="49"/>
    </row>
    <row r="44" spans="2:14" x14ac:dyDescent="0.25">
      <c r="H44" s="4"/>
    </row>
  </sheetData>
  <mergeCells count="4">
    <mergeCell ref="B4:L4"/>
    <mergeCell ref="B5:L5"/>
    <mergeCell ref="C30:D30"/>
    <mergeCell ref="B6:D6"/>
  </mergeCells>
  <phoneticPr fontId="0" type="noConversion"/>
  <printOptions horizontalCentered="1"/>
  <pageMargins left="0.25" right="0.25" top="0.25" bottom="0.25" header="0.5" footer="0.5"/>
  <pageSetup scale="9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0"/>
    <pageSetUpPr fitToPage="1"/>
  </sheetPr>
  <dimension ref="B1:N43"/>
  <sheetViews>
    <sheetView zoomScaleNormal="75" workbookViewId="0">
      <selection activeCell="K20" sqref="K20"/>
    </sheetView>
  </sheetViews>
  <sheetFormatPr defaultColWidth="7.88671875" defaultRowHeight="13.2" x14ac:dyDescent="0.25"/>
  <cols>
    <col min="1" max="1" width="8" style="302" customWidth="1"/>
    <col min="2" max="2" width="8.5546875" style="302" customWidth="1"/>
    <col min="3" max="3" width="46.5546875" style="302" customWidth="1"/>
    <col min="4" max="4" width="7.109375" style="302" customWidth="1"/>
    <col min="5" max="5" width="7.88671875" style="302" customWidth="1"/>
    <col min="6" max="6" width="8.109375" style="302" customWidth="1"/>
    <col min="7" max="7" width="7.109375" style="302" customWidth="1"/>
    <col min="8" max="8" width="8.5546875" style="302" customWidth="1"/>
    <col min="9" max="9" width="7.109375" style="302" customWidth="1"/>
    <col min="10" max="10" width="1.44140625" style="302" customWidth="1"/>
    <col min="11" max="11" width="12.44140625" style="302" customWidth="1"/>
    <col min="12" max="12" width="12.88671875" style="302" customWidth="1"/>
    <col min="13" max="13" width="1.88671875" style="302" customWidth="1"/>
    <col min="14" max="14" width="12.44140625" style="302" bestFit="1" customWidth="1"/>
    <col min="15" max="16384" width="7.88671875" style="302"/>
  </cols>
  <sheetData>
    <row r="1" spans="2:14" x14ac:dyDescent="0.25">
      <c r="I1" s="374" t="s">
        <v>613</v>
      </c>
      <c r="J1" s="349"/>
      <c r="K1" s="375"/>
      <c r="L1" s="375"/>
    </row>
    <row r="2" spans="2:14" ht="25.5" customHeight="1" x14ac:dyDescent="0.25">
      <c r="I2" s="374" t="s">
        <v>614</v>
      </c>
      <c r="J2" s="349"/>
      <c r="K2" s="375"/>
      <c r="L2" s="375"/>
    </row>
    <row r="3" spans="2:14" s="202" customFormat="1" ht="13.8" thickBot="1" x14ac:dyDescent="0.3">
      <c r="B3" s="295"/>
      <c r="C3" s="295"/>
    </row>
    <row r="4" spans="2:14" s="187" customFormat="1" ht="15.6" x14ac:dyDescent="0.3">
      <c r="B4" s="587" t="str">
        <f>'#S-1 Current Year to Prior Year'!B4:L4</f>
        <v>PEACHTREE STATE UNIVERSITY</v>
      </c>
      <c r="C4" s="588"/>
      <c r="D4" s="588"/>
      <c r="E4" s="588"/>
      <c r="F4" s="588"/>
      <c r="G4" s="588"/>
      <c r="H4" s="588"/>
      <c r="I4" s="588"/>
      <c r="J4" s="588"/>
      <c r="K4" s="588"/>
      <c r="L4" s="588"/>
      <c r="M4" s="186"/>
    </row>
    <row r="5" spans="2:14" s="187" customFormat="1" ht="15.6" x14ac:dyDescent="0.3">
      <c r="B5" s="589" t="s">
        <v>193</v>
      </c>
      <c r="C5" s="590"/>
      <c r="D5" s="590"/>
      <c r="E5" s="590"/>
      <c r="F5" s="590"/>
      <c r="G5" s="590"/>
      <c r="H5" s="590"/>
      <c r="I5" s="590"/>
      <c r="J5" s="590"/>
      <c r="K5" s="590"/>
      <c r="L5" s="590"/>
      <c r="M5" s="189"/>
    </row>
    <row r="6" spans="2:14" s="187" customFormat="1" ht="15.6" x14ac:dyDescent="0.3">
      <c r="B6" s="592" t="s">
        <v>201</v>
      </c>
      <c r="C6" s="593"/>
      <c r="D6" s="593"/>
      <c r="E6" s="188"/>
      <c r="F6" s="188"/>
      <c r="G6" s="188"/>
      <c r="H6" s="188"/>
      <c r="I6" s="188"/>
      <c r="J6" s="188"/>
      <c r="K6" s="188"/>
      <c r="L6" s="188"/>
      <c r="M6" s="189"/>
    </row>
    <row r="7" spans="2:14" s="187" customFormat="1" ht="15.6" x14ac:dyDescent="0.3">
      <c r="B7" s="191" t="s">
        <v>298</v>
      </c>
      <c r="C7" s="192"/>
      <c r="D7" s="192"/>
      <c r="E7" s="192"/>
      <c r="F7" s="193"/>
      <c r="G7" s="193"/>
      <c r="H7" s="194" t="s">
        <v>421</v>
      </c>
      <c r="I7" s="195"/>
      <c r="J7" s="195"/>
      <c r="K7" s="195"/>
      <c r="L7" s="195"/>
      <c r="M7" s="189"/>
    </row>
    <row r="8" spans="2:14" s="187" customFormat="1" ht="15.6" x14ac:dyDescent="0.3">
      <c r="B8" s="199" t="s">
        <v>594</v>
      </c>
      <c r="C8" s="188"/>
      <c r="D8" s="188"/>
      <c r="E8" s="188"/>
      <c r="F8" s="188"/>
      <c r="G8" s="188"/>
      <c r="H8" s="188"/>
      <c r="I8" s="188"/>
      <c r="J8" s="188"/>
      <c r="K8" s="188"/>
      <c r="L8" s="188"/>
      <c r="M8" s="189"/>
    </row>
    <row r="9" spans="2:14" s="202" customFormat="1" x14ac:dyDescent="0.25">
      <c r="B9" s="191"/>
      <c r="C9" s="192"/>
      <c r="D9" s="192"/>
      <c r="E9" s="192"/>
      <c r="F9" s="193"/>
      <c r="G9" s="193"/>
      <c r="H9" s="193"/>
      <c r="I9" s="193"/>
      <c r="J9" s="193"/>
      <c r="K9" s="193"/>
      <c r="L9" s="193"/>
      <c r="M9" s="200"/>
      <c r="N9" s="201"/>
    </row>
    <row r="10" spans="2:14" s="202" customFormat="1" x14ac:dyDescent="0.25">
      <c r="B10" s="199" t="s">
        <v>238</v>
      </c>
      <c r="C10" s="192"/>
      <c r="D10" s="193"/>
      <c r="E10" s="193"/>
      <c r="F10" s="193"/>
      <c r="G10" s="193"/>
      <c r="H10" s="193"/>
      <c r="I10" s="193"/>
      <c r="J10" s="193"/>
      <c r="K10" s="193"/>
      <c r="L10" s="193"/>
      <c r="M10" s="200"/>
      <c r="N10" s="201"/>
    </row>
    <row r="11" spans="2:14" s="202" customFormat="1" ht="13.8" thickBot="1" x14ac:dyDescent="0.3">
      <c r="B11" s="203"/>
      <c r="C11" s="204" t="s">
        <v>204</v>
      </c>
      <c r="D11" s="204"/>
      <c r="E11" s="204"/>
      <c r="F11" s="204" t="s">
        <v>205</v>
      </c>
      <c r="G11" s="204"/>
      <c r="H11" s="204"/>
      <c r="I11" s="204"/>
      <c r="J11" s="204"/>
      <c r="K11" s="204"/>
      <c r="L11" s="204"/>
      <c r="M11" s="200"/>
      <c r="N11" s="201"/>
    </row>
    <row r="12" spans="2:14" s="202" customFormat="1" x14ac:dyDescent="0.25">
      <c r="B12" s="203"/>
      <c r="C12" s="193"/>
      <c r="D12" s="193"/>
      <c r="E12" s="193"/>
      <c r="F12" s="193"/>
      <c r="G12" s="193"/>
      <c r="H12" s="193"/>
      <c r="I12" s="193"/>
      <c r="J12" s="193"/>
      <c r="K12" s="193"/>
      <c r="L12" s="193"/>
      <c r="M12" s="200"/>
      <c r="N12" s="201"/>
    </row>
    <row r="13" spans="2:14" s="202" customFormat="1" x14ac:dyDescent="0.25">
      <c r="B13" s="203"/>
      <c r="C13" s="193"/>
      <c r="D13" s="193"/>
      <c r="E13" s="193"/>
      <c r="F13" s="193"/>
      <c r="G13" s="193"/>
      <c r="H13" s="193"/>
      <c r="I13" s="193"/>
      <c r="J13" s="193"/>
      <c r="K13" s="193"/>
      <c r="L13" s="193"/>
      <c r="M13" s="200"/>
      <c r="N13" s="201"/>
    </row>
    <row r="14" spans="2:14" s="202" customFormat="1" ht="13.8" thickBot="1" x14ac:dyDescent="0.3">
      <c r="B14" s="203"/>
      <c r="C14" s="193"/>
      <c r="D14" s="193"/>
      <c r="E14" s="193"/>
      <c r="F14" s="193"/>
      <c r="G14" s="193"/>
      <c r="H14" s="193"/>
      <c r="I14" s="193"/>
      <c r="J14" s="193"/>
      <c r="K14" s="193"/>
      <c r="L14" s="193"/>
      <c r="M14" s="200"/>
      <c r="N14" s="201"/>
    </row>
    <row r="15" spans="2:14" s="202" customFormat="1" x14ac:dyDescent="0.25">
      <c r="B15" s="296" t="s">
        <v>206</v>
      </c>
      <c r="C15" s="211" t="s">
        <v>207</v>
      </c>
      <c r="D15" s="212" t="s">
        <v>208</v>
      </c>
      <c r="E15" s="212" t="s">
        <v>209</v>
      </c>
      <c r="F15" s="212" t="s">
        <v>210</v>
      </c>
      <c r="G15" s="212" t="s">
        <v>211</v>
      </c>
      <c r="H15" s="212" t="s">
        <v>212</v>
      </c>
      <c r="I15" s="212" t="s">
        <v>213</v>
      </c>
      <c r="J15" s="212"/>
      <c r="K15" s="212" t="s">
        <v>214</v>
      </c>
      <c r="L15" s="213" t="s">
        <v>214</v>
      </c>
      <c r="M15" s="200"/>
      <c r="N15" s="201"/>
    </row>
    <row r="16" spans="2:14" s="202" customFormat="1" x14ac:dyDescent="0.25">
      <c r="B16" s="203"/>
      <c r="C16" s="203"/>
      <c r="D16" s="193"/>
      <c r="E16" s="193"/>
      <c r="F16" s="193"/>
      <c r="G16" s="193"/>
      <c r="H16" s="506" t="s">
        <v>712</v>
      </c>
      <c r="I16" s="181" t="s">
        <v>215</v>
      </c>
      <c r="J16" s="193"/>
      <c r="K16" s="181" t="s">
        <v>216</v>
      </c>
      <c r="L16" s="214" t="s">
        <v>217</v>
      </c>
      <c r="M16" s="200"/>
      <c r="N16" s="201"/>
    </row>
    <row r="17" spans="2:14" s="202" customFormat="1" ht="6.75" customHeight="1" thickBot="1" x14ac:dyDescent="0.3">
      <c r="B17" s="203"/>
      <c r="C17" s="215"/>
      <c r="D17" s="216"/>
      <c r="E17" s="216"/>
      <c r="F17" s="216"/>
      <c r="G17" s="216"/>
      <c r="H17" s="216"/>
      <c r="I17" s="216"/>
      <c r="J17" s="216"/>
      <c r="K17" s="217"/>
      <c r="L17" s="218"/>
      <c r="M17" s="200"/>
      <c r="N17" s="201"/>
    </row>
    <row r="18" spans="2:14" s="224" customFormat="1" ht="13.8" thickTop="1" x14ac:dyDescent="0.25">
      <c r="B18" s="203" t="s">
        <v>218</v>
      </c>
      <c r="C18" s="489" t="s">
        <v>239</v>
      </c>
      <c r="D18" s="226"/>
      <c r="E18" s="226"/>
      <c r="F18" s="226"/>
      <c r="G18" s="226"/>
      <c r="H18" s="226"/>
      <c r="I18" s="226"/>
      <c r="J18" s="219"/>
      <c r="K18" s="240"/>
      <c r="L18" s="228"/>
      <c r="M18" s="222"/>
      <c r="N18" s="223"/>
    </row>
    <row r="19" spans="2:14" s="224" customFormat="1" x14ac:dyDescent="0.25">
      <c r="B19" s="264"/>
      <c r="C19" s="380" t="s">
        <v>240</v>
      </c>
      <c r="D19" s="226" t="s">
        <v>241</v>
      </c>
      <c r="E19" s="219" t="s">
        <v>221</v>
      </c>
      <c r="F19" s="219" t="s">
        <v>241</v>
      </c>
      <c r="G19" s="219" t="s">
        <v>241</v>
      </c>
      <c r="H19" s="29">
        <v>2017</v>
      </c>
      <c r="I19" s="226"/>
      <c r="J19" s="219"/>
      <c r="K19" s="297">
        <v>5611.66</v>
      </c>
      <c r="L19" s="228"/>
      <c r="M19" s="222"/>
      <c r="N19" s="223"/>
    </row>
    <row r="20" spans="2:14" s="224" customFormat="1" x14ac:dyDescent="0.25">
      <c r="B20" s="264" t="s">
        <v>218</v>
      </c>
      <c r="C20" s="489" t="s">
        <v>16</v>
      </c>
      <c r="D20" s="226"/>
      <c r="E20" s="219"/>
      <c r="F20" s="219"/>
      <c r="G20" s="219"/>
      <c r="H20" s="226"/>
      <c r="I20" s="226"/>
      <c r="J20" s="219"/>
      <c r="K20" s="240"/>
      <c r="L20" s="228"/>
      <c r="M20" s="222"/>
      <c r="N20" s="223"/>
    </row>
    <row r="21" spans="2:14" s="224" customFormat="1" x14ac:dyDescent="0.25">
      <c r="B21" s="264"/>
      <c r="C21" s="225" t="s">
        <v>242</v>
      </c>
      <c r="D21" s="226" t="s">
        <v>241</v>
      </c>
      <c r="E21" s="219" t="s">
        <v>221</v>
      </c>
      <c r="F21" s="219" t="s">
        <v>241</v>
      </c>
      <c r="G21" s="219" t="s">
        <v>241</v>
      </c>
      <c r="H21" s="29">
        <v>2017</v>
      </c>
      <c r="I21" s="226"/>
      <c r="J21" s="219"/>
      <c r="K21" s="240"/>
      <c r="L21" s="298">
        <f>+K19</f>
        <v>5611.66</v>
      </c>
      <c r="M21" s="222"/>
      <c r="N21" s="223"/>
    </row>
    <row r="22" spans="2:14" s="236" customFormat="1" x14ac:dyDescent="0.25">
      <c r="B22" s="264"/>
      <c r="C22" s="229"/>
      <c r="D22" s="230"/>
      <c r="E22" s="230"/>
      <c r="F22" s="230"/>
      <c r="G22" s="230"/>
      <c r="H22" s="230"/>
      <c r="I22" s="230"/>
      <c r="J22" s="231"/>
      <c r="K22" s="242"/>
      <c r="L22" s="239"/>
      <c r="M22" s="234"/>
      <c r="N22" s="235"/>
    </row>
    <row r="23" spans="2:14" s="236" customFormat="1" x14ac:dyDescent="0.25">
      <c r="B23" s="237"/>
      <c r="C23" s="237"/>
      <c r="D23" s="231"/>
      <c r="E23" s="231"/>
      <c r="F23" s="231"/>
      <c r="G23" s="231"/>
      <c r="H23" s="231"/>
      <c r="I23" s="231"/>
      <c r="J23" s="231"/>
      <c r="K23" s="231"/>
      <c r="L23" s="234"/>
      <c r="M23" s="234"/>
      <c r="N23" s="235"/>
    </row>
    <row r="24" spans="2:14" s="236" customFormat="1" x14ac:dyDescent="0.25">
      <c r="B24" s="237"/>
      <c r="C24" s="237"/>
      <c r="D24" s="231"/>
      <c r="E24" s="231"/>
      <c r="F24" s="231"/>
      <c r="G24" s="231"/>
      <c r="H24" s="231"/>
      <c r="I24" s="231"/>
      <c r="J24" s="231"/>
      <c r="K24" s="231"/>
      <c r="L24" s="234"/>
      <c r="M24" s="234"/>
      <c r="N24" s="235"/>
    </row>
    <row r="25" spans="2:14" s="236" customFormat="1" ht="13.8" thickBot="1" x14ac:dyDescent="0.3">
      <c r="B25" s="237"/>
      <c r="C25" s="238"/>
      <c r="D25" s="230"/>
      <c r="E25" s="230"/>
      <c r="F25" s="230"/>
      <c r="G25" s="230"/>
      <c r="H25" s="230"/>
      <c r="I25" s="230"/>
      <c r="J25" s="231"/>
      <c r="K25" s="242"/>
      <c r="L25" s="239"/>
      <c r="M25" s="234"/>
      <c r="N25" s="235"/>
    </row>
    <row r="26" spans="2:14" s="236" customFormat="1" x14ac:dyDescent="0.25">
      <c r="B26" s="237"/>
      <c r="C26" s="244"/>
      <c r="D26" s="245"/>
      <c r="E26" s="245"/>
      <c r="F26" s="245"/>
      <c r="G26" s="245"/>
      <c r="H26" s="245"/>
      <c r="I26" s="245"/>
      <c r="J26" s="246"/>
      <c r="K26" s="247"/>
      <c r="L26" s="248"/>
      <c r="M26" s="234"/>
      <c r="N26" s="235"/>
    </row>
    <row r="27" spans="2:14" s="236" customFormat="1" ht="13.8" thickBot="1" x14ac:dyDescent="0.3">
      <c r="B27" s="237"/>
      <c r="C27" s="237"/>
      <c r="D27" s="231"/>
      <c r="E27" s="231"/>
      <c r="F27" s="231"/>
      <c r="G27" s="231"/>
      <c r="H27" s="231"/>
      <c r="I27" s="231"/>
      <c r="J27" s="231"/>
      <c r="K27" s="266">
        <f>SUM(K19:K24)</f>
        <v>5611.66</v>
      </c>
      <c r="L27" s="267">
        <f>SUM(L19:L24)</f>
        <v>5611.66</v>
      </c>
      <c r="M27" s="234"/>
      <c r="N27" s="249"/>
    </row>
    <row r="28" spans="2:14" s="236" customFormat="1" ht="14.4" thickTop="1" thickBot="1" x14ac:dyDescent="0.3">
      <c r="B28" s="237"/>
      <c r="C28" s="250"/>
      <c r="D28" s="251"/>
      <c r="E28" s="251"/>
      <c r="F28" s="251"/>
      <c r="G28" s="251"/>
      <c r="H28" s="251"/>
      <c r="I28" s="251"/>
      <c r="J28" s="251"/>
      <c r="K28" s="252"/>
      <c r="L28" s="253">
        <f>+L27-K27</f>
        <v>0</v>
      </c>
      <c r="M28" s="234"/>
    </row>
    <row r="29" spans="2:14" s="236" customFormat="1" x14ac:dyDescent="0.25">
      <c r="B29" s="237"/>
      <c r="C29" s="231"/>
      <c r="D29" s="231"/>
      <c r="E29" s="231"/>
      <c r="F29" s="231"/>
      <c r="G29" s="231"/>
      <c r="H29" s="231"/>
      <c r="I29" s="231"/>
      <c r="J29" s="231"/>
      <c r="K29" s="231"/>
      <c r="L29" s="231"/>
      <c r="M29" s="234"/>
    </row>
    <row r="30" spans="2:14" s="202" customFormat="1" x14ac:dyDescent="0.25">
      <c r="B30" s="237"/>
      <c r="C30" s="591" t="s">
        <v>226</v>
      </c>
      <c r="D30" s="591"/>
      <c r="E30" s="193"/>
      <c r="F30" s="193"/>
      <c r="G30" s="193"/>
      <c r="H30" s="193"/>
      <c r="I30" s="193"/>
      <c r="J30" s="193"/>
      <c r="K30" s="193"/>
      <c r="L30" s="254"/>
      <c r="M30" s="200"/>
    </row>
    <row r="31" spans="2:14" x14ac:dyDescent="0.25">
      <c r="B31" s="203"/>
      <c r="C31" s="193" t="s">
        <v>410</v>
      </c>
      <c r="D31" s="291"/>
      <c r="E31" s="291"/>
      <c r="F31" s="291"/>
      <c r="G31" s="291"/>
      <c r="H31" s="291"/>
      <c r="I31" s="291"/>
      <c r="J31" s="291"/>
      <c r="K31" s="291"/>
      <c r="L31" s="299"/>
      <c r="M31" s="300"/>
      <c r="N31" s="301"/>
    </row>
    <row r="32" spans="2:14" x14ac:dyDescent="0.25">
      <c r="B32" s="303"/>
      <c r="C32" s="291" t="s">
        <v>17</v>
      </c>
      <c r="D32" s="291"/>
      <c r="E32" s="291"/>
      <c r="F32" s="291"/>
      <c r="G32" s="291"/>
      <c r="H32" s="291"/>
      <c r="I32" s="291"/>
      <c r="J32" s="291"/>
      <c r="K32" s="291"/>
      <c r="L32" s="299"/>
      <c r="M32" s="300"/>
      <c r="N32" s="301"/>
    </row>
    <row r="33" spans="2:14" x14ac:dyDescent="0.25">
      <c r="B33" s="303"/>
      <c r="C33" s="292" t="s">
        <v>79</v>
      </c>
      <c r="D33" s="292"/>
      <c r="E33" s="292"/>
      <c r="F33" s="292"/>
      <c r="G33" s="292"/>
      <c r="H33" s="292"/>
      <c r="I33" s="292"/>
      <c r="J33" s="292"/>
      <c r="K33" s="292"/>
      <c r="L33" s="299"/>
      <c r="M33" s="300"/>
      <c r="N33" s="301"/>
    </row>
    <row r="34" spans="2:14" x14ac:dyDescent="0.25">
      <c r="B34" s="303"/>
      <c r="C34" s="292"/>
      <c r="D34" s="292"/>
      <c r="E34" s="292"/>
      <c r="F34" s="292"/>
      <c r="G34" s="292"/>
      <c r="H34" s="292"/>
      <c r="I34" s="292"/>
      <c r="J34" s="292"/>
      <c r="K34" s="292"/>
      <c r="L34" s="299"/>
      <c r="M34" s="300"/>
      <c r="N34" s="301"/>
    </row>
    <row r="35" spans="2:14" x14ac:dyDescent="0.25">
      <c r="B35" s="303"/>
      <c r="C35" s="192" t="s">
        <v>414</v>
      </c>
      <c r="D35" s="193" t="s">
        <v>297</v>
      </c>
      <c r="E35" s="193"/>
      <c r="F35" s="193"/>
      <c r="G35" s="193"/>
      <c r="H35" s="193"/>
      <c r="I35" s="193"/>
      <c r="J35" s="193"/>
      <c r="K35" s="193"/>
      <c r="L35" s="254"/>
      <c r="M35" s="300"/>
      <c r="N35" s="301"/>
    </row>
    <row r="36" spans="2:14" x14ac:dyDescent="0.25">
      <c r="B36" s="303"/>
      <c r="C36" s="292"/>
      <c r="D36" s="292"/>
      <c r="E36" s="292"/>
      <c r="F36" s="292"/>
      <c r="G36" s="292"/>
      <c r="H36" s="292"/>
      <c r="I36" s="292"/>
      <c r="J36" s="292"/>
      <c r="K36" s="292"/>
      <c r="L36" s="304"/>
      <c r="M36" s="300"/>
      <c r="N36" s="301"/>
    </row>
    <row r="37" spans="2:14" x14ac:dyDescent="0.25">
      <c r="B37" s="303"/>
      <c r="C37" s="192" t="s">
        <v>418</v>
      </c>
      <c r="D37" s="193" t="s">
        <v>244</v>
      </c>
      <c r="E37" s="193"/>
      <c r="F37" s="193"/>
      <c r="G37" s="193"/>
      <c r="H37" s="193"/>
      <c r="I37" s="193"/>
      <c r="J37" s="193"/>
      <c r="K37" s="193"/>
      <c r="L37" s="254"/>
      <c r="M37" s="300"/>
      <c r="N37" s="301"/>
    </row>
    <row r="38" spans="2:14" x14ac:dyDescent="0.25">
      <c r="B38" s="303"/>
      <c r="C38" s="292"/>
      <c r="D38" s="292"/>
      <c r="E38" s="292"/>
      <c r="F38" s="292"/>
      <c r="G38" s="292"/>
      <c r="H38" s="292"/>
      <c r="I38" s="192" t="s">
        <v>416</v>
      </c>
      <c r="J38" s="259"/>
      <c r="K38" s="192"/>
      <c r="L38" s="260" t="s">
        <v>484</v>
      </c>
      <c r="M38" s="300"/>
      <c r="N38" s="301"/>
    </row>
    <row r="39" spans="2:14" x14ac:dyDescent="0.25">
      <c r="B39" s="303"/>
      <c r="C39" s="292"/>
      <c r="D39" s="292"/>
      <c r="E39" s="292"/>
      <c r="F39" s="292"/>
      <c r="G39" s="292"/>
      <c r="H39" s="292"/>
      <c r="I39" s="192" t="s">
        <v>417</v>
      </c>
      <c r="J39" s="259"/>
      <c r="K39" s="192"/>
      <c r="L39" s="305" t="s">
        <v>607</v>
      </c>
      <c r="M39" s="300"/>
      <c r="N39" s="301"/>
    </row>
    <row r="40" spans="2:14" ht="13.8" thickBot="1" x14ac:dyDescent="0.3">
      <c r="B40" s="306"/>
      <c r="C40" s="307"/>
      <c r="D40" s="307"/>
      <c r="E40" s="307"/>
      <c r="F40" s="307"/>
      <c r="G40" s="307"/>
      <c r="H40" s="307"/>
      <c r="I40" s="307"/>
      <c r="J40" s="307"/>
      <c r="K40" s="307"/>
      <c r="L40" s="308"/>
      <c r="M40" s="309"/>
      <c r="N40" s="301"/>
    </row>
    <row r="42" spans="2:14" x14ac:dyDescent="0.25">
      <c r="H42" s="292"/>
    </row>
    <row r="43" spans="2:14" x14ac:dyDescent="0.25">
      <c r="C43" s="310"/>
    </row>
  </sheetData>
  <mergeCells count="4">
    <mergeCell ref="B4:L4"/>
    <mergeCell ref="B5:L5"/>
    <mergeCell ref="C30:D30"/>
    <mergeCell ref="B6:D6"/>
  </mergeCells>
  <phoneticPr fontId="0" type="noConversion"/>
  <printOptions horizontalCentered="1"/>
  <pageMargins left="0" right="0" top="0.75" bottom="0.25" header="0.5" footer="0.5"/>
  <pageSetup orientation="landscape" r:id="rId1"/>
  <headerFooter alignWithMargins="0"/>
  <rowBreaks count="1" manualBreakCount="1">
    <brk id="40" min="1" max="1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0"/>
  <sheetViews>
    <sheetView showGridLines="0" topLeftCell="A7" zoomScale="75" zoomScaleNormal="75" workbookViewId="0">
      <selection activeCell="H17" sqref="H17"/>
    </sheetView>
  </sheetViews>
  <sheetFormatPr defaultColWidth="7.88671875" defaultRowHeight="13.2" x14ac:dyDescent="0.25"/>
  <cols>
    <col min="1" max="1" width="14.88671875" style="1" customWidth="1"/>
    <col min="2" max="2" width="20.5546875" style="1" customWidth="1"/>
    <col min="3" max="3" width="12" style="1" customWidth="1"/>
    <col min="4" max="4" width="10.5546875" style="1" customWidth="1"/>
    <col min="5" max="5" width="11.5546875" style="1" customWidth="1"/>
    <col min="6" max="6" width="12.5546875" style="1" customWidth="1"/>
    <col min="7" max="7" width="7.88671875" style="1" customWidth="1"/>
    <col min="8" max="8" width="13.5546875" style="1" customWidth="1"/>
    <col min="9" max="16384" width="7.88671875" style="1"/>
  </cols>
  <sheetData>
    <row r="1" spans="2:8" x14ac:dyDescent="0.25">
      <c r="B1" s="268"/>
      <c r="C1" s="268"/>
      <c r="D1" s="268"/>
    </row>
    <row r="2" spans="2:8" x14ac:dyDescent="0.25">
      <c r="B2" s="94" t="s">
        <v>296</v>
      </c>
      <c r="C2" s="95"/>
      <c r="D2" s="95"/>
      <c r="E2" s="95"/>
      <c r="F2" s="95"/>
      <c r="G2" s="70"/>
      <c r="H2" s="65"/>
    </row>
    <row r="3" spans="2:8" x14ac:dyDescent="0.25">
      <c r="B3" s="92" t="s">
        <v>83</v>
      </c>
      <c r="C3" s="47"/>
      <c r="D3" s="47"/>
      <c r="E3" s="47"/>
      <c r="F3" s="47"/>
      <c r="G3" s="4"/>
      <c r="H3" s="66"/>
    </row>
    <row r="4" spans="2:8" x14ac:dyDescent="0.25">
      <c r="B4" s="67" t="s">
        <v>249</v>
      </c>
      <c r="C4" s="4"/>
      <c r="D4" s="4"/>
      <c r="E4" s="4"/>
      <c r="F4" s="4"/>
      <c r="G4" s="4"/>
      <c r="H4" s="66"/>
    </row>
    <row r="5" spans="2:8" x14ac:dyDescent="0.25">
      <c r="B5" s="67" t="s">
        <v>424</v>
      </c>
      <c r="C5" s="4" t="s">
        <v>250</v>
      </c>
      <c r="D5" s="4"/>
      <c r="E5" s="4"/>
      <c r="F5" s="4"/>
      <c r="G5" s="4"/>
      <c r="H5" s="66"/>
    </row>
    <row r="6" spans="2:8" x14ac:dyDescent="0.25">
      <c r="B6" s="67" t="s">
        <v>251</v>
      </c>
      <c r="C6" s="63">
        <v>360000</v>
      </c>
      <c r="D6" s="4"/>
      <c r="E6" s="4"/>
      <c r="F6" s="4"/>
      <c r="G6" s="4"/>
      <c r="H6" s="66"/>
    </row>
    <row r="7" spans="2:8" x14ac:dyDescent="0.25">
      <c r="B7" s="67" t="s">
        <v>252</v>
      </c>
      <c r="C7" s="63">
        <v>10000</v>
      </c>
      <c r="D7" s="4"/>
      <c r="E7" s="4"/>
      <c r="F7" s="4"/>
      <c r="G7" s="4"/>
      <c r="H7" s="66"/>
    </row>
    <row r="8" spans="2:8" x14ac:dyDescent="0.25">
      <c r="B8" s="67" t="s">
        <v>253</v>
      </c>
      <c r="C8" s="63">
        <f>SUM(10000*19.66461)+10000</f>
        <v>206646.1</v>
      </c>
      <c r="D8" s="4" t="s">
        <v>254</v>
      </c>
      <c r="E8" s="4"/>
      <c r="F8" s="4"/>
      <c r="G8" s="4"/>
      <c r="H8" s="66"/>
    </row>
    <row r="9" spans="2:8" x14ac:dyDescent="0.25">
      <c r="B9" s="67" t="s">
        <v>255</v>
      </c>
      <c r="C9" s="63">
        <v>10000</v>
      </c>
      <c r="D9" s="4"/>
      <c r="E9" s="4"/>
      <c r="F9" s="4"/>
      <c r="G9" s="4"/>
      <c r="H9" s="66"/>
    </row>
    <row r="10" spans="2:8" x14ac:dyDescent="0.25">
      <c r="B10" s="67"/>
      <c r="C10" s="63"/>
      <c r="D10" s="4"/>
      <c r="E10" s="4"/>
      <c r="F10" s="61" t="s">
        <v>256</v>
      </c>
      <c r="G10" s="4"/>
      <c r="H10" s="66"/>
    </row>
    <row r="11" spans="2:8" x14ac:dyDescent="0.25">
      <c r="B11" s="67"/>
      <c r="C11" s="63"/>
      <c r="D11" s="4"/>
      <c r="E11" s="4"/>
      <c r="F11" s="63">
        <f>+C8-10000</f>
        <v>196646.1</v>
      </c>
      <c r="G11" s="4"/>
      <c r="H11" s="66"/>
    </row>
    <row r="12" spans="2:8" x14ac:dyDescent="0.25">
      <c r="B12" s="67"/>
      <c r="C12" s="62" t="s">
        <v>257</v>
      </c>
      <c r="D12" s="62" t="s">
        <v>258</v>
      </c>
      <c r="E12" s="61" t="s">
        <v>259</v>
      </c>
      <c r="F12" s="4"/>
      <c r="G12" s="4"/>
      <c r="H12" s="66"/>
    </row>
    <row r="13" spans="2:8" x14ac:dyDescent="0.25">
      <c r="B13" s="67" t="s">
        <v>260</v>
      </c>
      <c r="C13" s="63">
        <v>10000</v>
      </c>
      <c r="D13" s="63">
        <v>0</v>
      </c>
      <c r="E13" s="63">
        <f t="shared" ref="E13:E48" si="0">SUM(C13-D13)</f>
        <v>10000</v>
      </c>
      <c r="F13" s="63">
        <f>SUM(F11-E13)</f>
        <v>186646.1</v>
      </c>
      <c r="G13" s="4"/>
      <c r="H13" s="66"/>
    </row>
    <row r="14" spans="2:8" x14ac:dyDescent="0.25">
      <c r="B14" s="67" t="s">
        <v>261</v>
      </c>
      <c r="C14" s="63">
        <v>10000</v>
      </c>
      <c r="D14" s="63">
        <f t="shared" ref="D14:D48" si="1">SUM(F13*0.04)</f>
        <v>7465.8440000000001</v>
      </c>
      <c r="E14" s="63">
        <f t="shared" si="0"/>
        <v>2534.1559999999999</v>
      </c>
      <c r="F14" s="63">
        <f t="shared" ref="F14:F48" si="2">SUM(F13-E14)</f>
        <v>184111.94400000002</v>
      </c>
      <c r="G14" s="4"/>
      <c r="H14" s="66"/>
    </row>
    <row r="15" spans="2:8" x14ac:dyDescent="0.25">
      <c r="B15" s="67" t="s">
        <v>262</v>
      </c>
      <c r="C15" s="63">
        <v>10000</v>
      </c>
      <c r="D15" s="63">
        <f t="shared" si="1"/>
        <v>7364.4777600000007</v>
      </c>
      <c r="E15" s="63">
        <f t="shared" si="0"/>
        <v>2635.5222399999993</v>
      </c>
      <c r="F15" s="63">
        <f t="shared" si="2"/>
        <v>181476.42176000003</v>
      </c>
      <c r="G15" s="4"/>
      <c r="H15" s="66"/>
    </row>
    <row r="16" spans="2:8" x14ac:dyDescent="0.25">
      <c r="B16" s="67" t="s">
        <v>263</v>
      </c>
      <c r="C16" s="63">
        <v>10000</v>
      </c>
      <c r="D16" s="63">
        <f t="shared" si="1"/>
        <v>7259.0568704000016</v>
      </c>
      <c r="E16" s="63">
        <f t="shared" si="0"/>
        <v>2740.9431295999984</v>
      </c>
      <c r="F16" s="63">
        <f t="shared" si="2"/>
        <v>178735.47863040003</v>
      </c>
      <c r="G16" s="4"/>
      <c r="H16" s="66"/>
    </row>
    <row r="17" spans="2:8" x14ac:dyDescent="0.25">
      <c r="B17" s="273" t="s">
        <v>264</v>
      </c>
      <c r="C17" s="369">
        <v>10000</v>
      </c>
      <c r="D17" s="369">
        <f t="shared" si="1"/>
        <v>7149.4191452160012</v>
      </c>
      <c r="E17" s="369">
        <f t="shared" si="0"/>
        <v>2850.5808547839988</v>
      </c>
      <c r="F17" s="369">
        <f t="shared" si="2"/>
        <v>175884.89777561603</v>
      </c>
      <c r="G17" s="4"/>
      <c r="H17" s="66"/>
    </row>
    <row r="18" spans="2:8" x14ac:dyDescent="0.25">
      <c r="B18" s="273" t="s">
        <v>265</v>
      </c>
      <c r="C18" s="369">
        <v>10000</v>
      </c>
      <c r="D18" s="369">
        <f t="shared" si="1"/>
        <v>7035.3959110246415</v>
      </c>
      <c r="E18" s="369">
        <f t="shared" si="0"/>
        <v>2964.6040889753585</v>
      </c>
      <c r="F18" s="369">
        <f t="shared" si="2"/>
        <v>172920.29368664068</v>
      </c>
      <c r="G18" s="4"/>
      <c r="H18" s="66"/>
    </row>
    <row r="19" spans="2:8" x14ac:dyDescent="0.25">
      <c r="B19" s="426" t="s">
        <v>266</v>
      </c>
      <c r="C19" s="427">
        <v>10000</v>
      </c>
      <c r="D19" s="427">
        <f t="shared" si="1"/>
        <v>6916.8117474656274</v>
      </c>
      <c r="E19" s="427">
        <f t="shared" si="0"/>
        <v>3083.1882525343726</v>
      </c>
      <c r="F19" s="427">
        <f t="shared" si="2"/>
        <v>169837.10543410631</v>
      </c>
      <c r="G19" s="4"/>
      <c r="H19" s="66"/>
    </row>
    <row r="20" spans="2:8" x14ac:dyDescent="0.25">
      <c r="B20" s="445" t="s">
        <v>267</v>
      </c>
      <c r="C20" s="446">
        <v>10000</v>
      </c>
      <c r="D20" s="446">
        <f t="shared" si="1"/>
        <v>6793.4842173642528</v>
      </c>
      <c r="E20" s="446">
        <f t="shared" si="0"/>
        <v>3206.5157826357472</v>
      </c>
      <c r="F20" s="446">
        <f t="shared" si="2"/>
        <v>166630.58965147057</v>
      </c>
      <c r="G20" s="4"/>
      <c r="H20" s="66"/>
    </row>
    <row r="21" spans="2:8" x14ac:dyDescent="0.25">
      <c r="B21" s="451" t="s">
        <v>268</v>
      </c>
      <c r="C21" s="452">
        <v>10000</v>
      </c>
      <c r="D21" s="452">
        <f t="shared" si="1"/>
        <v>6665.2235860588225</v>
      </c>
      <c r="E21" s="452">
        <f t="shared" si="0"/>
        <v>3334.7764139411775</v>
      </c>
      <c r="F21" s="452">
        <f t="shared" si="2"/>
        <v>163295.81323752939</v>
      </c>
      <c r="G21" s="4"/>
      <c r="H21" s="66"/>
    </row>
    <row r="22" spans="2:8" x14ac:dyDescent="0.25">
      <c r="B22" s="472" t="s">
        <v>269</v>
      </c>
      <c r="C22" s="476">
        <v>10000</v>
      </c>
      <c r="D22" s="476">
        <f t="shared" si="1"/>
        <v>6531.8325295011755</v>
      </c>
      <c r="E22" s="476">
        <f t="shared" si="0"/>
        <v>3468.1674704988245</v>
      </c>
      <c r="F22" s="476">
        <f t="shared" si="2"/>
        <v>159827.64576703057</v>
      </c>
      <c r="G22" s="474"/>
      <c r="H22" s="66"/>
    </row>
    <row r="23" spans="2:8" x14ac:dyDescent="0.25">
      <c r="B23" s="451" t="s">
        <v>270</v>
      </c>
      <c r="C23" s="452">
        <v>10000</v>
      </c>
      <c r="D23" s="452">
        <f t="shared" si="1"/>
        <v>6393.1058306812229</v>
      </c>
      <c r="E23" s="452">
        <f t="shared" si="0"/>
        <v>3606.8941693187771</v>
      </c>
      <c r="F23" s="452">
        <f t="shared" si="2"/>
        <v>156220.75159771179</v>
      </c>
      <c r="G23" s="4"/>
      <c r="H23" s="66"/>
    </row>
    <row r="24" spans="2:8" x14ac:dyDescent="0.25">
      <c r="B24" s="481" t="s">
        <v>271</v>
      </c>
      <c r="C24" s="488">
        <v>10000</v>
      </c>
      <c r="D24" s="488">
        <f t="shared" si="1"/>
        <v>6248.8300639084719</v>
      </c>
      <c r="E24" s="488">
        <f t="shared" si="0"/>
        <v>3751.1699360915281</v>
      </c>
      <c r="F24" s="488">
        <f t="shared" si="2"/>
        <v>152469.58166162026</v>
      </c>
      <c r="G24" s="4"/>
      <c r="H24" s="66"/>
    </row>
    <row r="25" spans="2:8" x14ac:dyDescent="0.25">
      <c r="B25" s="451" t="s">
        <v>272</v>
      </c>
      <c r="C25" s="452">
        <v>10000</v>
      </c>
      <c r="D25" s="452">
        <f t="shared" si="1"/>
        <v>6098.7832664648104</v>
      </c>
      <c r="E25" s="452">
        <f t="shared" si="0"/>
        <v>3901.2167335351896</v>
      </c>
      <c r="F25" s="452">
        <f t="shared" si="2"/>
        <v>148568.36492808507</v>
      </c>
      <c r="G25" s="4"/>
      <c r="H25" s="66"/>
    </row>
    <row r="26" spans="2:8" x14ac:dyDescent="0.25">
      <c r="B26" s="481" t="s">
        <v>273</v>
      </c>
      <c r="C26" s="488">
        <v>10000</v>
      </c>
      <c r="D26" s="488">
        <f t="shared" si="1"/>
        <v>5942.7345971234026</v>
      </c>
      <c r="E26" s="488">
        <f t="shared" si="0"/>
        <v>4057.2654028765974</v>
      </c>
      <c r="F26" s="488">
        <f t="shared" si="2"/>
        <v>144511.09952520847</v>
      </c>
      <c r="G26" s="4"/>
      <c r="H26" s="66"/>
    </row>
    <row r="27" spans="2:8" x14ac:dyDescent="0.25">
      <c r="B27" s="481" t="s">
        <v>274</v>
      </c>
      <c r="C27" s="488">
        <v>10000</v>
      </c>
      <c r="D27" s="488">
        <f t="shared" si="1"/>
        <v>5780.4439810083386</v>
      </c>
      <c r="E27" s="488">
        <f t="shared" si="0"/>
        <v>4219.5560189916614</v>
      </c>
      <c r="F27" s="488">
        <f t="shared" si="2"/>
        <v>140291.54350621681</v>
      </c>
      <c r="G27" s="4"/>
      <c r="H27" s="66"/>
    </row>
    <row r="28" spans="2:8" x14ac:dyDescent="0.25">
      <c r="B28" s="557" t="s">
        <v>275</v>
      </c>
      <c r="C28" s="559">
        <v>10000</v>
      </c>
      <c r="D28" s="559">
        <f t="shared" si="1"/>
        <v>5611.6617402486727</v>
      </c>
      <c r="E28" s="559">
        <f t="shared" si="0"/>
        <v>4388.3382597513273</v>
      </c>
      <c r="F28" s="559">
        <f t="shared" si="2"/>
        <v>135903.20524646548</v>
      </c>
      <c r="G28" s="4"/>
      <c r="H28" s="66"/>
    </row>
    <row r="29" spans="2:8" x14ac:dyDescent="0.25">
      <c r="B29" s="67" t="s">
        <v>276</v>
      </c>
      <c r="C29" s="63">
        <v>10000</v>
      </c>
      <c r="D29" s="63">
        <f t="shared" si="1"/>
        <v>5436.1282098586198</v>
      </c>
      <c r="E29" s="63">
        <f t="shared" si="0"/>
        <v>4563.8717901413802</v>
      </c>
      <c r="F29" s="63">
        <f t="shared" si="2"/>
        <v>131339.33345632409</v>
      </c>
      <c r="G29" s="4"/>
      <c r="H29" s="66"/>
    </row>
    <row r="30" spans="2:8" x14ac:dyDescent="0.25">
      <c r="B30" s="67" t="s">
        <v>277</v>
      </c>
      <c r="C30" s="63">
        <v>10000</v>
      </c>
      <c r="D30" s="63">
        <f t="shared" si="1"/>
        <v>5253.5733382529643</v>
      </c>
      <c r="E30" s="63">
        <f t="shared" si="0"/>
        <v>4746.4266617470357</v>
      </c>
      <c r="F30" s="63">
        <f t="shared" si="2"/>
        <v>126592.90679457705</v>
      </c>
      <c r="G30" s="4"/>
      <c r="H30" s="66"/>
    </row>
    <row r="31" spans="2:8" x14ac:dyDescent="0.25">
      <c r="B31" s="67" t="s">
        <v>278</v>
      </c>
      <c r="C31" s="63">
        <v>10000</v>
      </c>
      <c r="D31" s="63">
        <f t="shared" si="1"/>
        <v>5063.7162717830824</v>
      </c>
      <c r="E31" s="63">
        <f t="shared" si="0"/>
        <v>4936.2837282169176</v>
      </c>
      <c r="F31" s="63">
        <f t="shared" si="2"/>
        <v>121656.62306636013</v>
      </c>
      <c r="G31" s="4"/>
      <c r="H31" s="66"/>
    </row>
    <row r="32" spans="2:8" x14ac:dyDescent="0.25">
      <c r="B32" s="67" t="s">
        <v>279</v>
      </c>
      <c r="C32" s="63">
        <v>10000</v>
      </c>
      <c r="D32" s="63">
        <f t="shared" si="1"/>
        <v>4866.2649226544054</v>
      </c>
      <c r="E32" s="63">
        <f t="shared" si="0"/>
        <v>5133.7350773455946</v>
      </c>
      <c r="F32" s="63">
        <f t="shared" si="2"/>
        <v>116522.88798901453</v>
      </c>
      <c r="G32" s="4"/>
      <c r="H32" s="66"/>
    </row>
    <row r="33" spans="2:8" x14ac:dyDescent="0.25">
      <c r="B33" s="67" t="s">
        <v>280</v>
      </c>
      <c r="C33" s="63">
        <v>10000</v>
      </c>
      <c r="D33" s="63">
        <f t="shared" si="1"/>
        <v>4660.9155195605817</v>
      </c>
      <c r="E33" s="63">
        <f t="shared" si="0"/>
        <v>5339.0844804394183</v>
      </c>
      <c r="F33" s="63">
        <f t="shared" si="2"/>
        <v>111183.80350857512</v>
      </c>
      <c r="G33" s="4"/>
      <c r="H33" s="66"/>
    </row>
    <row r="34" spans="2:8" x14ac:dyDescent="0.25">
      <c r="B34" s="67" t="s">
        <v>281</v>
      </c>
      <c r="C34" s="63">
        <v>10000</v>
      </c>
      <c r="D34" s="63">
        <f t="shared" si="1"/>
        <v>4447.352140343005</v>
      </c>
      <c r="E34" s="63">
        <f t="shared" si="0"/>
        <v>5552.647859656995</v>
      </c>
      <c r="F34" s="63">
        <f t="shared" si="2"/>
        <v>105631.15564891812</v>
      </c>
      <c r="G34" s="4"/>
      <c r="H34" s="66"/>
    </row>
    <row r="35" spans="2:8" x14ac:dyDescent="0.25">
      <c r="B35" s="67" t="s">
        <v>282</v>
      </c>
      <c r="C35" s="63">
        <v>10000</v>
      </c>
      <c r="D35" s="63">
        <f t="shared" si="1"/>
        <v>4225.2462259567246</v>
      </c>
      <c r="E35" s="63">
        <f t="shared" si="0"/>
        <v>5774.7537740432754</v>
      </c>
      <c r="F35" s="63">
        <f t="shared" si="2"/>
        <v>99856.401874874849</v>
      </c>
      <c r="G35" s="4"/>
      <c r="H35" s="66"/>
    </row>
    <row r="36" spans="2:8" x14ac:dyDescent="0.25">
      <c r="B36" s="67" t="s">
        <v>283</v>
      </c>
      <c r="C36" s="63">
        <v>10000</v>
      </c>
      <c r="D36" s="63">
        <f t="shared" si="1"/>
        <v>3994.2560749949939</v>
      </c>
      <c r="E36" s="63">
        <f t="shared" si="0"/>
        <v>6005.7439250050065</v>
      </c>
      <c r="F36" s="63">
        <f t="shared" si="2"/>
        <v>93850.657949869841</v>
      </c>
      <c r="G36" s="4"/>
      <c r="H36" s="66"/>
    </row>
    <row r="37" spans="2:8" x14ac:dyDescent="0.25">
      <c r="B37" s="67" t="s">
        <v>284</v>
      </c>
      <c r="C37" s="63">
        <v>10000</v>
      </c>
      <c r="D37" s="63">
        <f t="shared" si="1"/>
        <v>3754.0263179947938</v>
      </c>
      <c r="E37" s="63">
        <f t="shared" si="0"/>
        <v>6245.9736820052058</v>
      </c>
      <c r="F37" s="63">
        <f t="shared" si="2"/>
        <v>87604.684267864635</v>
      </c>
      <c r="G37" s="4"/>
      <c r="H37" s="66"/>
    </row>
    <row r="38" spans="2:8" x14ac:dyDescent="0.25">
      <c r="B38" s="67" t="s">
        <v>285</v>
      </c>
      <c r="C38" s="63">
        <v>10000</v>
      </c>
      <c r="D38" s="63">
        <f t="shared" si="1"/>
        <v>3504.1873707145855</v>
      </c>
      <c r="E38" s="63">
        <f t="shared" si="0"/>
        <v>6495.812629285414</v>
      </c>
      <c r="F38" s="63">
        <f t="shared" si="2"/>
        <v>81108.871638579221</v>
      </c>
      <c r="G38" s="4"/>
      <c r="H38" s="66"/>
    </row>
    <row r="39" spans="2:8" x14ac:dyDescent="0.25">
      <c r="B39" s="67" t="s">
        <v>286</v>
      </c>
      <c r="C39" s="63">
        <v>10000</v>
      </c>
      <c r="D39" s="63">
        <f t="shared" si="1"/>
        <v>3244.3548655431691</v>
      </c>
      <c r="E39" s="63">
        <f t="shared" si="0"/>
        <v>6755.6451344568304</v>
      </c>
      <c r="F39" s="63">
        <f t="shared" si="2"/>
        <v>74353.226504122387</v>
      </c>
      <c r="G39" s="4"/>
      <c r="H39" s="66"/>
    </row>
    <row r="40" spans="2:8" x14ac:dyDescent="0.25">
      <c r="B40" s="67" t="s">
        <v>287</v>
      </c>
      <c r="C40" s="63">
        <v>10000</v>
      </c>
      <c r="D40" s="63">
        <f t="shared" si="1"/>
        <v>2974.1290601648957</v>
      </c>
      <c r="E40" s="63">
        <f t="shared" si="0"/>
        <v>7025.8709398351039</v>
      </c>
      <c r="F40" s="63">
        <f t="shared" si="2"/>
        <v>67327.355564287282</v>
      </c>
      <c r="G40" s="4"/>
      <c r="H40" s="66"/>
    </row>
    <row r="41" spans="2:8" x14ac:dyDescent="0.25">
      <c r="B41" s="67" t="s">
        <v>288</v>
      </c>
      <c r="C41" s="63">
        <v>10000</v>
      </c>
      <c r="D41" s="63">
        <f t="shared" si="1"/>
        <v>2693.0942225714912</v>
      </c>
      <c r="E41" s="63">
        <f t="shared" si="0"/>
        <v>7306.9057774285084</v>
      </c>
      <c r="F41" s="63">
        <f t="shared" si="2"/>
        <v>60020.449786858771</v>
      </c>
      <c r="G41" s="4"/>
      <c r="H41" s="66"/>
    </row>
    <row r="42" spans="2:8" x14ac:dyDescent="0.25">
      <c r="B42" s="67" t="s">
        <v>289</v>
      </c>
      <c r="C42" s="63">
        <v>10000</v>
      </c>
      <c r="D42" s="63">
        <f t="shared" si="1"/>
        <v>2400.8179914743509</v>
      </c>
      <c r="E42" s="63">
        <f t="shared" si="0"/>
        <v>7599.1820085256495</v>
      </c>
      <c r="F42" s="63">
        <f t="shared" si="2"/>
        <v>52421.267778333124</v>
      </c>
      <c r="G42" s="4"/>
      <c r="H42" s="66"/>
    </row>
    <row r="43" spans="2:8" x14ac:dyDescent="0.25">
      <c r="B43" s="67" t="s">
        <v>290</v>
      </c>
      <c r="C43" s="63">
        <v>10000</v>
      </c>
      <c r="D43" s="63">
        <f t="shared" si="1"/>
        <v>2096.8507111333251</v>
      </c>
      <c r="E43" s="63">
        <f t="shared" si="0"/>
        <v>7903.1492888666744</v>
      </c>
      <c r="F43" s="63">
        <f t="shared" si="2"/>
        <v>44518.118489466447</v>
      </c>
      <c r="G43" s="4"/>
      <c r="H43" s="66"/>
    </row>
    <row r="44" spans="2:8" x14ac:dyDescent="0.25">
      <c r="B44" s="67" t="s">
        <v>291</v>
      </c>
      <c r="C44" s="63">
        <v>10000</v>
      </c>
      <c r="D44" s="63">
        <f t="shared" si="1"/>
        <v>1780.724739578658</v>
      </c>
      <c r="E44" s="63">
        <f t="shared" si="0"/>
        <v>8219.275260421342</v>
      </c>
      <c r="F44" s="63">
        <f t="shared" si="2"/>
        <v>36298.843229045102</v>
      </c>
      <c r="G44" s="4"/>
      <c r="H44" s="66"/>
    </row>
    <row r="45" spans="2:8" x14ac:dyDescent="0.25">
      <c r="B45" s="67" t="s">
        <v>292</v>
      </c>
      <c r="C45" s="63">
        <v>10000</v>
      </c>
      <c r="D45" s="63">
        <f t="shared" si="1"/>
        <v>1451.9537291618042</v>
      </c>
      <c r="E45" s="63">
        <f t="shared" si="0"/>
        <v>8548.0462708381965</v>
      </c>
      <c r="F45" s="63">
        <f t="shared" si="2"/>
        <v>27750.796958206905</v>
      </c>
      <c r="G45" s="4"/>
      <c r="H45" s="66"/>
    </row>
    <row r="46" spans="2:8" x14ac:dyDescent="0.25">
      <c r="B46" s="67" t="s">
        <v>293</v>
      </c>
      <c r="C46" s="63">
        <v>10000</v>
      </c>
      <c r="D46" s="63">
        <f t="shared" si="1"/>
        <v>1110.0318783282762</v>
      </c>
      <c r="E46" s="63">
        <f t="shared" si="0"/>
        <v>8889.9681216717236</v>
      </c>
      <c r="F46" s="63">
        <f t="shared" si="2"/>
        <v>18860.828836535184</v>
      </c>
      <c r="G46" s="4"/>
      <c r="H46" s="66"/>
    </row>
    <row r="47" spans="2:8" x14ac:dyDescent="0.25">
      <c r="B47" s="67" t="s">
        <v>294</v>
      </c>
      <c r="C47" s="63">
        <v>10000</v>
      </c>
      <c r="D47" s="63">
        <f t="shared" si="1"/>
        <v>754.43315346140741</v>
      </c>
      <c r="E47" s="63">
        <f t="shared" si="0"/>
        <v>9245.5668465385934</v>
      </c>
      <c r="F47" s="63">
        <f t="shared" si="2"/>
        <v>9615.2619899965903</v>
      </c>
      <c r="G47" s="4"/>
      <c r="H47" s="66"/>
    </row>
    <row r="48" spans="2:8" x14ac:dyDescent="0.25">
      <c r="B48" s="67" t="s">
        <v>295</v>
      </c>
      <c r="C48" s="63">
        <v>10000</v>
      </c>
      <c r="D48" s="63">
        <f t="shared" si="1"/>
        <v>384.6104795998636</v>
      </c>
      <c r="E48" s="63">
        <f t="shared" si="0"/>
        <v>9615.3895204001365</v>
      </c>
      <c r="F48" s="63">
        <f t="shared" si="2"/>
        <v>-0.12753040354618861</v>
      </c>
      <c r="G48" s="4"/>
      <c r="H48" s="66"/>
    </row>
    <row r="49" spans="2:8" x14ac:dyDescent="0.25">
      <c r="B49" s="67"/>
      <c r="C49" s="4"/>
      <c r="D49" s="4"/>
      <c r="E49" s="4"/>
      <c r="F49" s="4"/>
      <c r="G49" s="4"/>
      <c r="H49" s="66"/>
    </row>
    <row r="50" spans="2:8" x14ac:dyDescent="0.25">
      <c r="B50" s="68"/>
      <c r="C50" s="3"/>
      <c r="D50" s="3"/>
      <c r="E50" s="3"/>
      <c r="F50" s="140" t="s">
        <v>484</v>
      </c>
      <c r="G50" s="3"/>
      <c r="H50" s="69"/>
    </row>
  </sheetData>
  <phoneticPr fontId="0" type="noConversion"/>
  <pageMargins left="0.25" right="0.25" top="0.25" bottom="0.25" header="0.25" footer="0.25"/>
  <pageSetup scale="8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1:N61"/>
  <sheetViews>
    <sheetView zoomScaleNormal="75" zoomScaleSheetLayoutView="75" workbookViewId="0">
      <selection activeCell="H30" sqref="H30"/>
    </sheetView>
  </sheetViews>
  <sheetFormatPr defaultColWidth="7.88671875" defaultRowHeight="13.2" x14ac:dyDescent="0.25"/>
  <cols>
    <col min="1" max="1" width="8" style="187" customWidth="1"/>
    <col min="2" max="2" width="7.5546875" style="187" customWidth="1"/>
    <col min="3" max="3" width="46.5546875" style="187" customWidth="1"/>
    <col min="4" max="4" width="5.109375" style="187" bestFit="1" customWidth="1"/>
    <col min="5" max="5" width="9.109375" style="187" customWidth="1"/>
    <col min="6" max="6" width="7.5546875" style="187" bestFit="1" customWidth="1"/>
    <col min="7" max="7" width="7" style="187" customWidth="1"/>
    <col min="8" max="8" width="10.44140625" style="187" bestFit="1" customWidth="1"/>
    <col min="9" max="9" width="11.44140625" style="187" bestFit="1" customWidth="1"/>
    <col min="10" max="10" width="1.44140625" style="187" customWidth="1"/>
    <col min="11" max="11" width="11.5546875" style="187" customWidth="1"/>
    <col min="12" max="12" width="13.5546875" style="187" customWidth="1"/>
    <col min="13" max="13" width="3" style="187" customWidth="1"/>
    <col min="14" max="14" width="12.44140625" style="187" bestFit="1" customWidth="1"/>
    <col min="15" max="16384" width="7.88671875" style="187"/>
  </cols>
  <sheetData>
    <row r="1" spans="2:14" s="202" customFormat="1" x14ac:dyDescent="0.25">
      <c r="B1" s="295"/>
      <c r="C1" s="295"/>
      <c r="D1" s="295"/>
      <c r="E1" s="295"/>
      <c r="F1" s="295"/>
      <c r="G1" s="295"/>
      <c r="H1" s="295"/>
      <c r="I1" s="374" t="s">
        <v>613</v>
      </c>
      <c r="J1" s="349"/>
      <c r="K1" s="375"/>
      <c r="L1" s="375"/>
      <c r="M1" s="295"/>
    </row>
    <row r="2" spans="2:14" s="202" customFormat="1" ht="25.5" customHeight="1" x14ac:dyDescent="0.25">
      <c r="B2" s="295"/>
      <c r="C2" s="295"/>
      <c r="D2" s="295"/>
      <c r="E2" s="295"/>
      <c r="F2" s="295"/>
      <c r="G2" s="295"/>
      <c r="H2" s="295"/>
      <c r="I2" s="374" t="s">
        <v>614</v>
      </c>
      <c r="J2" s="349"/>
      <c r="K2" s="375"/>
      <c r="L2" s="375"/>
      <c r="M2" s="295"/>
    </row>
    <row r="3" spans="2:14" s="202" customFormat="1" ht="13.8" thickBot="1" x14ac:dyDescent="0.3"/>
    <row r="4" spans="2:14" ht="15.6" x14ac:dyDescent="0.3">
      <c r="B4" s="587" t="str">
        <f>'#S-1 Current Year to Prior Year'!B4:L4</f>
        <v>PEACHTREE STATE UNIVERSITY</v>
      </c>
      <c r="C4" s="588"/>
      <c r="D4" s="588"/>
      <c r="E4" s="588"/>
      <c r="F4" s="588"/>
      <c r="G4" s="588"/>
      <c r="H4" s="588"/>
      <c r="I4" s="588"/>
      <c r="J4" s="588"/>
      <c r="K4" s="588"/>
      <c r="L4" s="588"/>
      <c r="M4" s="186"/>
    </row>
    <row r="5" spans="2:14" ht="15.6" x14ac:dyDescent="0.3">
      <c r="B5" s="589" t="s">
        <v>193</v>
      </c>
      <c r="C5" s="590"/>
      <c r="D5" s="590"/>
      <c r="E5" s="590"/>
      <c r="F5" s="590"/>
      <c r="G5" s="590"/>
      <c r="H5" s="590"/>
      <c r="I5" s="590"/>
      <c r="J5" s="590"/>
      <c r="K5" s="590"/>
      <c r="L5" s="590"/>
      <c r="M5" s="189"/>
    </row>
    <row r="6" spans="2:14" ht="15.6" x14ac:dyDescent="0.3">
      <c r="B6" s="592" t="s">
        <v>408</v>
      </c>
      <c r="C6" s="593"/>
      <c r="D6" s="593"/>
      <c r="E6" s="188"/>
      <c r="F6" s="188"/>
      <c r="G6" s="188"/>
      <c r="H6" s="188"/>
      <c r="I6" s="188"/>
      <c r="J6" s="188"/>
      <c r="K6" s="188"/>
      <c r="L6" s="188"/>
      <c r="M6" s="189"/>
    </row>
    <row r="7" spans="2:14" ht="15.6" x14ac:dyDescent="0.3">
      <c r="B7" s="191" t="s">
        <v>298</v>
      </c>
      <c r="C7" s="192"/>
      <c r="D7" s="192"/>
      <c r="E7" s="188"/>
      <c r="F7" s="188"/>
      <c r="G7" s="194" t="s">
        <v>421</v>
      </c>
      <c r="H7" s="195"/>
      <c r="I7" s="195"/>
      <c r="J7" s="195"/>
      <c r="K7" s="195"/>
      <c r="L7" s="188"/>
      <c r="M7" s="189"/>
    </row>
    <row r="8" spans="2:14" s="202" customFormat="1" x14ac:dyDescent="0.25">
      <c r="B8" s="199" t="s">
        <v>4</v>
      </c>
      <c r="C8" s="192"/>
      <c r="D8" s="192"/>
      <c r="E8" s="192"/>
      <c r="F8" s="193"/>
      <c r="G8" s="193"/>
      <c r="H8" s="193"/>
      <c r="I8" s="193"/>
      <c r="J8" s="193"/>
      <c r="K8" s="193"/>
      <c r="L8" s="193"/>
      <c r="M8" s="200"/>
      <c r="N8" s="201"/>
    </row>
    <row r="9" spans="2:14" s="198" customFormat="1" x14ac:dyDescent="0.25">
      <c r="B9" s="616" t="s">
        <v>632</v>
      </c>
      <c r="C9" s="617"/>
      <c r="D9" s="195"/>
      <c r="E9" s="195"/>
      <c r="F9" s="195"/>
      <c r="G9" s="195"/>
      <c r="H9" s="195"/>
      <c r="I9" s="195"/>
      <c r="J9" s="195"/>
      <c r="K9" s="195"/>
      <c r="L9" s="195"/>
      <c r="M9" s="196"/>
      <c r="N9" s="197"/>
    </row>
    <row r="10" spans="2:14" s="198" customFormat="1" x14ac:dyDescent="0.25">
      <c r="B10" s="311"/>
      <c r="C10" s="195"/>
      <c r="D10" s="195"/>
      <c r="E10" s="195"/>
      <c r="F10" s="195"/>
      <c r="G10" s="195"/>
      <c r="H10" s="195"/>
      <c r="I10" s="195"/>
      <c r="J10" s="195"/>
      <c r="K10" s="195"/>
      <c r="L10" s="195"/>
      <c r="M10" s="196"/>
      <c r="N10" s="197"/>
    </row>
    <row r="11" spans="2:14" s="198" customFormat="1" ht="13.8" thickBot="1" x14ac:dyDescent="0.3">
      <c r="B11" s="311"/>
      <c r="C11" s="312" t="s">
        <v>204</v>
      </c>
      <c r="D11" s="312"/>
      <c r="E11" s="312"/>
      <c r="F11" s="312" t="s">
        <v>205</v>
      </c>
      <c r="G11" s="312"/>
      <c r="H11" s="312"/>
      <c r="I11" s="312"/>
      <c r="J11" s="312"/>
      <c r="K11" s="312"/>
      <c r="L11" s="312"/>
      <c r="M11" s="196"/>
      <c r="N11" s="197"/>
    </row>
    <row r="12" spans="2:14" s="198" customFormat="1" x14ac:dyDescent="0.25">
      <c r="B12" s="311"/>
      <c r="C12" s="195"/>
      <c r="D12" s="195"/>
      <c r="E12" s="195"/>
      <c r="F12" s="195"/>
      <c r="G12" s="195"/>
      <c r="H12" s="195"/>
      <c r="I12" s="195"/>
      <c r="J12" s="195"/>
      <c r="K12" s="195"/>
      <c r="L12" s="195"/>
      <c r="M12" s="196"/>
      <c r="N12" s="197"/>
    </row>
    <row r="13" spans="2:14" s="198" customFormat="1" ht="13.8" thickBot="1" x14ac:dyDescent="0.3">
      <c r="B13" s="311"/>
      <c r="C13" s="195"/>
      <c r="D13" s="195"/>
      <c r="E13" s="195"/>
      <c r="F13" s="195"/>
      <c r="G13" s="195"/>
      <c r="H13" s="195"/>
      <c r="I13" s="195"/>
      <c r="J13" s="195"/>
      <c r="K13" s="195"/>
      <c r="L13" s="195"/>
      <c r="M13" s="196"/>
      <c r="N13" s="197"/>
    </row>
    <row r="14" spans="2:14" s="202" customFormat="1" ht="26.4" x14ac:dyDescent="0.25">
      <c r="B14" s="296" t="s">
        <v>206</v>
      </c>
      <c r="C14" s="211" t="s">
        <v>207</v>
      </c>
      <c r="D14" s="212" t="s">
        <v>208</v>
      </c>
      <c r="E14" s="212" t="s">
        <v>209</v>
      </c>
      <c r="F14" s="212" t="s">
        <v>210</v>
      </c>
      <c r="G14" s="212" t="s">
        <v>211</v>
      </c>
      <c r="H14" s="507" t="s">
        <v>713</v>
      </c>
      <c r="I14" s="212" t="s">
        <v>633</v>
      </c>
      <c r="J14" s="212"/>
      <c r="K14" s="212" t="s">
        <v>214</v>
      </c>
      <c r="L14" s="213" t="s">
        <v>214</v>
      </c>
      <c r="M14" s="200"/>
      <c r="N14" s="201"/>
    </row>
    <row r="15" spans="2:14" s="202" customFormat="1" x14ac:dyDescent="0.25">
      <c r="B15" s="203"/>
      <c r="C15" s="203"/>
      <c r="D15" s="193"/>
      <c r="E15" s="193"/>
      <c r="F15" s="193"/>
      <c r="G15" s="193"/>
      <c r="H15" s="193"/>
      <c r="I15" s="193"/>
      <c r="J15" s="193"/>
      <c r="K15" s="181" t="s">
        <v>216</v>
      </c>
      <c r="L15" s="214" t="s">
        <v>217</v>
      </c>
      <c r="M15" s="200"/>
      <c r="N15" s="201"/>
    </row>
    <row r="16" spans="2:14" s="202" customFormat="1" ht="6.75" customHeight="1" thickBot="1" x14ac:dyDescent="0.3">
      <c r="B16" s="203"/>
      <c r="C16" s="215"/>
      <c r="D16" s="216"/>
      <c r="E16" s="216"/>
      <c r="F16" s="216"/>
      <c r="G16" s="216"/>
      <c r="H16" s="216"/>
      <c r="I16" s="216"/>
      <c r="J16" s="216"/>
      <c r="K16" s="217"/>
      <c r="L16" s="218"/>
      <c r="M16" s="200"/>
      <c r="N16" s="201"/>
    </row>
    <row r="17" spans="2:14" s="224" customFormat="1" ht="13.8" thickTop="1" x14ac:dyDescent="0.25">
      <c r="B17" s="203" t="s">
        <v>342</v>
      </c>
      <c r="C17" s="489" t="s">
        <v>634</v>
      </c>
      <c r="D17" s="219"/>
      <c r="E17" s="219"/>
      <c r="F17" s="219"/>
      <c r="G17" s="219"/>
      <c r="H17" s="219"/>
      <c r="I17" s="219"/>
      <c r="J17" s="219"/>
      <c r="K17" s="220"/>
      <c r="L17" s="221"/>
      <c r="M17" s="222"/>
      <c r="N17" s="223"/>
    </row>
    <row r="18" spans="2:14" s="224" customFormat="1" x14ac:dyDescent="0.25">
      <c r="B18" s="264"/>
      <c r="C18" s="380" t="s">
        <v>635</v>
      </c>
      <c r="D18" s="226" t="s">
        <v>241</v>
      </c>
      <c r="E18" s="226" t="s">
        <v>221</v>
      </c>
      <c r="F18" s="226" t="s">
        <v>241</v>
      </c>
      <c r="G18" s="226" t="s">
        <v>241</v>
      </c>
      <c r="H18" s="29">
        <v>2017</v>
      </c>
      <c r="I18" s="226"/>
      <c r="J18" s="219"/>
      <c r="K18" s="240">
        <v>133075</v>
      </c>
      <c r="L18" s="228"/>
      <c r="M18" s="222"/>
      <c r="N18" s="223"/>
    </row>
    <row r="19" spans="2:14" s="224" customFormat="1" x14ac:dyDescent="0.25">
      <c r="B19" s="264" t="s">
        <v>342</v>
      </c>
      <c r="C19" s="489" t="s">
        <v>636</v>
      </c>
      <c r="D19" s="226"/>
      <c r="E19" s="226"/>
      <c r="F19" s="226"/>
      <c r="G19" s="226"/>
      <c r="H19" s="226"/>
      <c r="I19" s="226"/>
      <c r="J19" s="219"/>
      <c r="K19" s="284"/>
      <c r="L19" s="285"/>
      <c r="M19" s="222"/>
      <c r="N19" s="223"/>
    </row>
    <row r="20" spans="2:14" s="224" customFormat="1" x14ac:dyDescent="0.25">
      <c r="B20" s="264"/>
      <c r="C20" s="313" t="s">
        <v>637</v>
      </c>
      <c r="D20" s="226" t="s">
        <v>241</v>
      </c>
      <c r="E20" s="226" t="s">
        <v>221</v>
      </c>
      <c r="F20" s="226" t="s">
        <v>241</v>
      </c>
      <c r="G20" s="226" t="s">
        <v>241</v>
      </c>
      <c r="H20" s="536">
        <v>2017</v>
      </c>
      <c r="I20" s="226"/>
      <c r="J20" s="219"/>
      <c r="K20" s="240"/>
      <c r="L20" s="228">
        <v>10000</v>
      </c>
      <c r="M20" s="222"/>
      <c r="N20" s="223"/>
    </row>
    <row r="21" spans="2:14" s="224" customFormat="1" x14ac:dyDescent="0.25">
      <c r="B21" s="264"/>
      <c r="C21" s="313" t="s">
        <v>638</v>
      </c>
      <c r="D21" s="226" t="s">
        <v>241</v>
      </c>
      <c r="E21" s="226" t="s">
        <v>221</v>
      </c>
      <c r="F21" s="226" t="s">
        <v>241</v>
      </c>
      <c r="G21" s="226" t="s">
        <v>241</v>
      </c>
      <c r="H21" s="536">
        <v>2017</v>
      </c>
      <c r="I21" s="226"/>
      <c r="J21" s="219"/>
      <c r="K21" s="240"/>
      <c r="L21" s="228">
        <v>50000</v>
      </c>
      <c r="M21" s="222"/>
      <c r="N21" s="223"/>
    </row>
    <row r="22" spans="2:14" s="224" customFormat="1" x14ac:dyDescent="0.25">
      <c r="B22" s="264"/>
      <c r="C22" s="313" t="s">
        <v>639</v>
      </c>
      <c r="D22" s="226" t="s">
        <v>241</v>
      </c>
      <c r="E22" s="226" t="s">
        <v>221</v>
      </c>
      <c r="F22" s="226" t="s">
        <v>241</v>
      </c>
      <c r="G22" s="226" t="s">
        <v>241</v>
      </c>
      <c r="H22" s="536">
        <v>2017</v>
      </c>
      <c r="I22" s="226"/>
      <c r="J22" s="219"/>
      <c r="K22" s="240"/>
      <c r="L22" s="228">
        <v>5000</v>
      </c>
      <c r="M22" s="222"/>
      <c r="N22" s="223"/>
    </row>
    <row r="23" spans="2:14" s="224" customFormat="1" x14ac:dyDescent="0.25">
      <c r="B23" s="264"/>
      <c r="C23" s="313" t="s">
        <v>640</v>
      </c>
      <c r="D23" s="226" t="s">
        <v>241</v>
      </c>
      <c r="E23" s="226" t="s">
        <v>221</v>
      </c>
      <c r="F23" s="226" t="s">
        <v>241</v>
      </c>
      <c r="G23" s="226" t="s">
        <v>241</v>
      </c>
      <c r="H23" s="536">
        <v>2017</v>
      </c>
      <c r="I23" s="226"/>
      <c r="J23" s="219"/>
      <c r="K23" s="240"/>
      <c r="L23" s="228">
        <v>1000</v>
      </c>
      <c r="M23" s="222"/>
      <c r="N23" s="223"/>
    </row>
    <row r="24" spans="2:14" s="224" customFormat="1" x14ac:dyDescent="0.25">
      <c r="B24" s="264"/>
      <c r="C24" s="313" t="s">
        <v>641</v>
      </c>
      <c r="D24" s="226" t="s">
        <v>241</v>
      </c>
      <c r="E24" s="226" t="s">
        <v>221</v>
      </c>
      <c r="F24" s="226" t="s">
        <v>241</v>
      </c>
      <c r="G24" s="226" t="s">
        <v>241</v>
      </c>
      <c r="H24" s="536">
        <v>2017</v>
      </c>
      <c r="I24" s="226"/>
      <c r="J24" s="219"/>
      <c r="K24" s="240"/>
      <c r="L24" s="228">
        <v>1200</v>
      </c>
      <c r="M24" s="222"/>
      <c r="N24" s="223"/>
    </row>
    <row r="25" spans="2:14" s="224" customFormat="1" x14ac:dyDescent="0.25">
      <c r="B25" s="264"/>
      <c r="C25" s="313" t="s">
        <v>642</v>
      </c>
      <c r="D25" s="226" t="s">
        <v>241</v>
      </c>
      <c r="E25" s="226" t="s">
        <v>221</v>
      </c>
      <c r="F25" s="226" t="s">
        <v>241</v>
      </c>
      <c r="G25" s="226" t="s">
        <v>241</v>
      </c>
      <c r="H25" s="536">
        <v>2017</v>
      </c>
      <c r="I25" s="226"/>
      <c r="J25" s="219"/>
      <c r="K25" s="240"/>
      <c r="L25" s="228">
        <v>1500</v>
      </c>
      <c r="M25" s="222"/>
      <c r="N25" s="223"/>
    </row>
    <row r="26" spans="2:14" s="224" customFormat="1" x14ac:dyDescent="0.25">
      <c r="B26" s="264"/>
      <c r="C26" s="313" t="s">
        <v>643</v>
      </c>
      <c r="D26" s="226" t="s">
        <v>241</v>
      </c>
      <c r="E26" s="226" t="s">
        <v>221</v>
      </c>
      <c r="F26" s="226" t="s">
        <v>241</v>
      </c>
      <c r="G26" s="226" t="s">
        <v>241</v>
      </c>
      <c r="H26" s="536">
        <v>2017</v>
      </c>
      <c r="I26" s="226"/>
      <c r="J26" s="219"/>
      <c r="K26" s="240"/>
      <c r="L26" s="228">
        <v>825</v>
      </c>
      <c r="M26" s="222"/>
      <c r="N26" s="223"/>
    </row>
    <row r="27" spans="2:14" s="224" customFormat="1" x14ac:dyDescent="0.25">
      <c r="B27" s="264"/>
      <c r="C27" s="313" t="s">
        <v>644</v>
      </c>
      <c r="D27" s="226" t="s">
        <v>241</v>
      </c>
      <c r="E27" s="226" t="s">
        <v>221</v>
      </c>
      <c r="F27" s="226" t="s">
        <v>241</v>
      </c>
      <c r="G27" s="226" t="s">
        <v>241</v>
      </c>
      <c r="H27" s="536">
        <v>2017</v>
      </c>
      <c r="I27" s="226"/>
      <c r="J27" s="219"/>
      <c r="K27" s="240"/>
      <c r="L27" s="228">
        <v>550</v>
      </c>
      <c r="M27" s="222"/>
      <c r="N27" s="223"/>
    </row>
    <row r="28" spans="2:14" s="224" customFormat="1" x14ac:dyDescent="0.25">
      <c r="B28" s="264"/>
      <c r="C28" s="313" t="s">
        <v>645</v>
      </c>
      <c r="D28" s="226" t="s">
        <v>241</v>
      </c>
      <c r="E28" s="226" t="s">
        <v>221</v>
      </c>
      <c r="F28" s="226" t="s">
        <v>241</v>
      </c>
      <c r="G28" s="226" t="s">
        <v>241</v>
      </c>
      <c r="H28" s="536">
        <v>2017</v>
      </c>
      <c r="I28" s="226"/>
      <c r="J28" s="219"/>
      <c r="K28" s="240"/>
      <c r="L28" s="228">
        <v>55000</v>
      </c>
      <c r="M28" s="222"/>
      <c r="N28" s="223"/>
    </row>
    <row r="29" spans="2:14" s="224" customFormat="1" x14ac:dyDescent="0.25">
      <c r="B29" s="264"/>
      <c r="C29" s="313" t="s">
        <v>646</v>
      </c>
      <c r="D29" s="226" t="s">
        <v>241</v>
      </c>
      <c r="E29" s="226" t="s">
        <v>221</v>
      </c>
      <c r="F29" s="226" t="s">
        <v>241</v>
      </c>
      <c r="G29" s="226" t="s">
        <v>241</v>
      </c>
      <c r="H29" s="536">
        <v>2017</v>
      </c>
      <c r="I29" s="219"/>
      <c r="J29" s="219"/>
      <c r="K29" s="219"/>
      <c r="L29" s="228">
        <v>8000</v>
      </c>
      <c r="M29" s="222"/>
      <c r="N29" s="223"/>
    </row>
    <row r="30" spans="2:14" s="224" customFormat="1" ht="13.8" thickBot="1" x14ac:dyDescent="0.3">
      <c r="B30" s="264"/>
      <c r="C30" s="225"/>
      <c r="D30" s="226"/>
      <c r="E30" s="226"/>
      <c r="F30" s="226"/>
      <c r="G30" s="226"/>
      <c r="H30" s="226"/>
      <c r="I30" s="226"/>
      <c r="J30" s="219"/>
      <c r="K30" s="240"/>
      <c r="L30" s="228"/>
      <c r="M30" s="222"/>
      <c r="N30" s="223"/>
    </row>
    <row r="31" spans="2:14" s="224" customFormat="1" x14ac:dyDescent="0.25">
      <c r="B31" s="264"/>
      <c r="C31" s="314"/>
      <c r="D31" s="315"/>
      <c r="E31" s="315"/>
      <c r="F31" s="315"/>
      <c r="G31" s="315"/>
      <c r="H31" s="315"/>
      <c r="I31" s="315"/>
      <c r="J31" s="316"/>
      <c r="K31" s="317"/>
      <c r="L31" s="318"/>
      <c r="M31" s="222"/>
      <c r="N31" s="223"/>
    </row>
    <row r="32" spans="2:14" s="224" customFormat="1" ht="13.8" thickBot="1" x14ac:dyDescent="0.3">
      <c r="B32" s="264"/>
      <c r="C32" s="264"/>
      <c r="D32" s="219"/>
      <c r="E32" s="219"/>
      <c r="F32" s="219"/>
      <c r="G32" s="219"/>
      <c r="H32" s="219"/>
      <c r="I32" s="219"/>
      <c r="J32" s="219"/>
      <c r="K32" s="266">
        <f>SUM(K18:K31)</f>
        <v>133075</v>
      </c>
      <c r="L32" s="267">
        <f>SUM(L18:L31)</f>
        <v>133075</v>
      </c>
      <c r="M32" s="222"/>
      <c r="N32" s="319"/>
    </row>
    <row r="33" spans="2:13" s="224" customFormat="1" ht="14.4" thickTop="1" thickBot="1" x14ac:dyDescent="0.3">
      <c r="B33" s="264"/>
      <c r="C33" s="320"/>
      <c r="D33" s="321"/>
      <c r="E33" s="321"/>
      <c r="F33" s="321"/>
      <c r="G33" s="321"/>
      <c r="H33" s="321"/>
      <c r="I33" s="321"/>
      <c r="J33" s="321"/>
      <c r="K33" s="322"/>
      <c r="L33" s="323">
        <f>+L32-K32</f>
        <v>0</v>
      </c>
      <c r="M33" s="222"/>
    </row>
    <row r="34" spans="2:13" s="224" customFormat="1" x14ac:dyDescent="0.25">
      <c r="B34" s="264"/>
      <c r="C34" s="219"/>
      <c r="D34" s="219"/>
      <c r="E34" s="219"/>
      <c r="F34" s="219"/>
      <c r="G34" s="219"/>
      <c r="H34" s="219"/>
      <c r="I34" s="219"/>
      <c r="J34" s="219"/>
      <c r="K34" s="219"/>
      <c r="L34" s="219"/>
      <c r="M34" s="222"/>
    </row>
    <row r="35" spans="2:13" s="202" customFormat="1" x14ac:dyDescent="0.25">
      <c r="B35" s="264"/>
      <c r="C35" s="591" t="s">
        <v>226</v>
      </c>
      <c r="D35" s="591"/>
      <c r="E35" s="193"/>
      <c r="F35" s="193"/>
      <c r="G35" s="193"/>
      <c r="H35" s="193"/>
      <c r="I35" s="193"/>
      <c r="J35" s="193"/>
      <c r="K35" s="193"/>
      <c r="L35" s="254"/>
      <c r="M35" s="200"/>
    </row>
    <row r="36" spans="2:13" s="202" customFormat="1" x14ac:dyDescent="0.25">
      <c r="B36" s="203"/>
      <c r="C36" s="192" t="s">
        <v>648</v>
      </c>
      <c r="D36" s="193"/>
      <c r="E36" s="193"/>
      <c r="F36" s="193"/>
      <c r="G36" s="193"/>
      <c r="H36" s="193"/>
      <c r="I36" s="193"/>
      <c r="J36" s="193"/>
      <c r="K36" s="193"/>
      <c r="L36" s="254"/>
      <c r="M36" s="200"/>
    </row>
    <row r="37" spans="2:13" s="202" customFormat="1" x14ac:dyDescent="0.25">
      <c r="B37" s="203"/>
      <c r="C37" s="193" t="s">
        <v>649</v>
      </c>
      <c r="D37" s="193"/>
      <c r="E37" s="193"/>
      <c r="F37" s="193"/>
      <c r="G37" s="193"/>
      <c r="H37" s="193"/>
      <c r="I37" s="193"/>
      <c r="J37" s="193"/>
      <c r="K37" s="193"/>
      <c r="L37" s="254"/>
      <c r="M37" s="200"/>
    </row>
    <row r="38" spans="2:13" s="202" customFormat="1" x14ac:dyDescent="0.25">
      <c r="B38" s="203"/>
      <c r="C38" s="193" t="s">
        <v>650</v>
      </c>
      <c r="D38" s="193"/>
      <c r="E38" s="193"/>
      <c r="F38" s="193"/>
      <c r="G38" s="193"/>
      <c r="H38" s="193"/>
      <c r="I38" s="193"/>
      <c r="J38" s="193"/>
      <c r="K38" s="193"/>
      <c r="L38" s="254"/>
      <c r="M38" s="200"/>
    </row>
    <row r="39" spans="2:13" s="202" customFormat="1" x14ac:dyDescent="0.25">
      <c r="B39" s="203"/>
      <c r="C39" s="193" t="s">
        <v>651</v>
      </c>
      <c r="D39" s="193"/>
      <c r="E39" s="193"/>
      <c r="F39" s="193"/>
      <c r="G39" s="193"/>
      <c r="H39" s="193"/>
      <c r="I39" s="193"/>
      <c r="J39" s="193"/>
      <c r="K39" s="193"/>
      <c r="L39" s="254"/>
      <c r="M39" s="200"/>
    </row>
    <row r="40" spans="2:13" s="202" customFormat="1" x14ac:dyDescent="0.25">
      <c r="B40" s="203"/>
      <c r="C40" s="193" t="s">
        <v>1</v>
      </c>
      <c r="D40" s="193"/>
      <c r="E40" s="193"/>
      <c r="F40" s="193"/>
      <c r="G40" s="193"/>
      <c r="H40" s="193"/>
      <c r="I40" s="193"/>
      <c r="J40" s="193"/>
      <c r="K40" s="193"/>
      <c r="L40" s="254"/>
      <c r="M40" s="200"/>
    </row>
    <row r="41" spans="2:13" s="202" customFormat="1" x14ac:dyDescent="0.25">
      <c r="B41" s="203"/>
      <c r="C41" s="192" t="s">
        <v>414</v>
      </c>
      <c r="D41" s="192"/>
      <c r="E41" s="193"/>
      <c r="F41" s="193" t="s">
        <v>652</v>
      </c>
      <c r="G41" s="193"/>
      <c r="H41" s="193"/>
      <c r="I41" s="193"/>
      <c r="J41" s="193"/>
      <c r="K41" s="193"/>
      <c r="L41" s="254"/>
      <c r="M41" s="200"/>
    </row>
    <row r="42" spans="2:13" s="202" customFormat="1" x14ac:dyDescent="0.25">
      <c r="B42" s="203"/>
      <c r="C42" s="192"/>
      <c r="D42" s="192"/>
      <c r="E42" s="193"/>
      <c r="F42" s="193"/>
      <c r="G42" s="193"/>
      <c r="H42" s="193"/>
      <c r="I42" s="193"/>
      <c r="J42" s="193"/>
      <c r="K42" s="193"/>
      <c r="L42" s="254"/>
      <c r="M42" s="200"/>
    </row>
    <row r="43" spans="2:13" s="202" customFormat="1" x14ac:dyDescent="0.25">
      <c r="B43" s="203"/>
      <c r="C43" s="192" t="s">
        <v>653</v>
      </c>
      <c r="D43" s="192"/>
      <c r="E43" s="193"/>
      <c r="F43" s="193" t="s">
        <v>654</v>
      </c>
      <c r="G43" s="193"/>
      <c r="H43" s="193"/>
      <c r="I43" s="193"/>
      <c r="J43" s="193"/>
      <c r="K43" s="193"/>
      <c r="L43" s="254"/>
      <c r="M43" s="200"/>
    </row>
    <row r="44" spans="2:13" s="202" customFormat="1" x14ac:dyDescent="0.25">
      <c r="B44" s="203"/>
      <c r="C44" s="192" t="s">
        <v>655</v>
      </c>
      <c r="D44" s="192"/>
      <c r="E44" s="193"/>
      <c r="F44" s="193"/>
      <c r="G44" s="193"/>
      <c r="H44" s="193"/>
      <c r="I44" s="193"/>
      <c r="J44" s="193"/>
      <c r="K44" s="193"/>
      <c r="L44" s="254"/>
      <c r="M44" s="200"/>
    </row>
    <row r="45" spans="2:13" s="202" customFormat="1" x14ac:dyDescent="0.25">
      <c r="B45" s="203"/>
      <c r="C45" s="192" t="s">
        <v>656</v>
      </c>
      <c r="D45" s="192"/>
      <c r="E45" s="193"/>
      <c r="F45" s="193"/>
      <c r="G45" s="193"/>
      <c r="H45" s="193"/>
      <c r="I45" s="193"/>
      <c r="J45" s="193"/>
      <c r="K45" s="193"/>
      <c r="L45" s="254"/>
      <c r="M45" s="200"/>
    </row>
    <row r="46" spans="2:13" s="202" customFormat="1" x14ac:dyDescent="0.25">
      <c r="B46" s="203"/>
      <c r="C46" s="192"/>
      <c r="D46" s="192"/>
      <c r="E46" s="193"/>
      <c r="F46" s="193"/>
      <c r="G46" s="193"/>
      <c r="H46" s="193"/>
      <c r="I46" s="193"/>
      <c r="J46" s="193"/>
      <c r="K46" s="193"/>
      <c r="L46" s="254"/>
      <c r="M46" s="200"/>
    </row>
    <row r="47" spans="2:13" s="202" customFormat="1" x14ac:dyDescent="0.25">
      <c r="B47" s="203"/>
      <c r="C47" s="192" t="s">
        <v>657</v>
      </c>
      <c r="D47" s="192"/>
      <c r="E47" s="193"/>
      <c r="F47" s="193" t="s">
        <v>658</v>
      </c>
      <c r="G47" s="193"/>
      <c r="H47" s="193"/>
      <c r="M47" s="200"/>
    </row>
    <row r="48" spans="2:13" s="202" customFormat="1" x14ac:dyDescent="0.25">
      <c r="B48" s="203"/>
      <c r="C48" s="193"/>
      <c r="D48" s="193"/>
      <c r="E48" s="193"/>
      <c r="F48" s="193"/>
      <c r="G48" s="193"/>
      <c r="H48" s="193"/>
      <c r="M48" s="200"/>
    </row>
    <row r="49" spans="2:13" s="202" customFormat="1" x14ac:dyDescent="0.25">
      <c r="B49" s="203"/>
      <c r="C49" s="193"/>
      <c r="D49" s="193"/>
      <c r="E49" s="193"/>
      <c r="F49" s="193"/>
      <c r="G49" s="193"/>
      <c r="H49" s="193"/>
      <c r="I49" s="192" t="s">
        <v>416</v>
      </c>
      <c r="J49" s="192"/>
      <c r="K49" s="192"/>
      <c r="L49" s="324" t="s">
        <v>484</v>
      </c>
      <c r="M49" s="200"/>
    </row>
    <row r="50" spans="2:13" x14ac:dyDescent="0.25">
      <c r="B50" s="203"/>
      <c r="C50" s="193"/>
      <c r="D50" s="193"/>
      <c r="E50" s="193"/>
      <c r="F50" s="193"/>
      <c r="G50" s="193"/>
      <c r="H50" s="193"/>
      <c r="I50" s="192" t="s">
        <v>417</v>
      </c>
      <c r="J50" s="192"/>
      <c r="K50" s="192"/>
      <c r="L50" s="325">
        <v>38014</v>
      </c>
      <c r="M50" s="282"/>
    </row>
    <row r="51" spans="2:13" ht="13.8" thickBot="1" x14ac:dyDescent="0.3">
      <c r="B51" s="326"/>
      <c r="C51" s="327"/>
      <c r="D51" s="327"/>
      <c r="E51" s="327"/>
      <c r="F51" s="327"/>
      <c r="G51" s="327"/>
      <c r="H51" s="327"/>
      <c r="I51" s="327" t="s">
        <v>13</v>
      </c>
      <c r="J51" s="327"/>
      <c r="K51" s="327"/>
      <c r="L51" s="328"/>
      <c r="M51" s="329"/>
    </row>
    <row r="53" spans="2:13" x14ac:dyDescent="0.25">
      <c r="C53" s="330"/>
      <c r="H53" s="330"/>
      <c r="I53" s="330"/>
      <c r="J53" s="330"/>
      <c r="K53" s="330"/>
    </row>
    <row r="54" spans="2:13" x14ac:dyDescent="0.25">
      <c r="C54" s="331"/>
    </row>
    <row r="56" spans="2:13" x14ac:dyDescent="0.25">
      <c r="C56" s="330"/>
      <c r="H56" s="330"/>
      <c r="I56" s="330"/>
      <c r="J56" s="330"/>
      <c r="K56" s="330"/>
      <c r="L56" s="330"/>
    </row>
    <row r="57" spans="2:13" x14ac:dyDescent="0.25">
      <c r="H57" s="330"/>
      <c r="I57" s="330"/>
      <c r="J57" s="330"/>
      <c r="K57" s="330"/>
      <c r="L57" s="330"/>
    </row>
    <row r="58" spans="2:13" x14ac:dyDescent="0.25">
      <c r="H58" s="330"/>
      <c r="I58" s="330"/>
      <c r="J58" s="330"/>
      <c r="K58" s="330"/>
      <c r="L58" s="330"/>
    </row>
    <row r="59" spans="2:13" x14ac:dyDescent="0.25">
      <c r="H59" s="330"/>
      <c r="I59" s="330"/>
      <c r="J59" s="330"/>
      <c r="K59" s="330"/>
      <c r="L59" s="330"/>
    </row>
    <row r="60" spans="2:13" x14ac:dyDescent="0.25">
      <c r="H60" s="330"/>
      <c r="I60" s="330"/>
      <c r="J60" s="330"/>
      <c r="K60" s="330"/>
      <c r="L60" s="330"/>
    </row>
    <row r="61" spans="2:13" x14ac:dyDescent="0.25">
      <c r="H61" s="330"/>
      <c r="I61" s="330"/>
      <c r="J61" s="330"/>
      <c r="K61" s="330"/>
      <c r="L61" s="330"/>
    </row>
  </sheetData>
  <mergeCells count="5">
    <mergeCell ref="B4:L4"/>
    <mergeCell ref="B5:L5"/>
    <mergeCell ref="C35:D35"/>
    <mergeCell ref="B6:D6"/>
    <mergeCell ref="B9:C9"/>
  </mergeCells>
  <phoneticPr fontId="0" type="noConversion"/>
  <printOptions horizontalCentered="1"/>
  <pageMargins left="0" right="0" top="0.25" bottom="0.25" header="0.25" footer="0.25"/>
  <pageSetup scale="85" orientation="landscape" r:id="rId1"/>
  <headerFooter alignWithMargins="0"/>
  <rowBreaks count="1" manualBreakCount="1">
    <brk id="51" min="1" max="12" man="1"/>
  </rowBreaks>
  <colBreaks count="1" manualBreakCount="1">
    <brk id="13"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O59"/>
  <sheetViews>
    <sheetView zoomScale="75" zoomScaleNormal="75" workbookViewId="0">
      <selection activeCell="D50" sqref="D50"/>
    </sheetView>
  </sheetViews>
  <sheetFormatPr defaultColWidth="7.88671875" defaultRowHeight="13.2" x14ac:dyDescent="0.25"/>
  <cols>
    <col min="1" max="1" width="8" style="1" customWidth="1"/>
    <col min="2" max="2" width="8.5546875" style="1" customWidth="1"/>
    <col min="3" max="3" width="2.44140625" style="1" customWidth="1"/>
    <col min="4" max="4" width="8" style="1" bestFit="1" customWidth="1"/>
    <col min="5" max="5" width="5.44140625" style="1" customWidth="1"/>
    <col min="6" max="6" width="7.88671875" style="1" customWidth="1"/>
    <col min="7" max="7" width="17.44140625" style="1" customWidth="1"/>
    <col min="8" max="8" width="14.5546875" style="1" customWidth="1"/>
    <col min="9" max="9" width="9.5546875" style="1" customWidth="1"/>
    <col min="10" max="10" width="12.44140625" style="1" bestFit="1" customWidth="1"/>
    <col min="11" max="11" width="14.5546875" style="1" customWidth="1"/>
    <col min="12" max="12" width="7.88671875" style="1" customWidth="1"/>
    <col min="13" max="13" width="3.88671875" style="1" customWidth="1"/>
    <col min="14" max="16384" width="7.88671875" style="1"/>
  </cols>
  <sheetData>
    <row r="1" spans="1:15" ht="15.6" x14ac:dyDescent="0.3">
      <c r="A1" s="453"/>
      <c r="B1" s="454" t="s">
        <v>9</v>
      </c>
      <c r="C1" s="454"/>
      <c r="D1" s="454"/>
      <c r="E1" s="454"/>
      <c r="F1" s="454"/>
      <c r="G1" s="454"/>
      <c r="H1" s="454"/>
      <c r="I1" s="454"/>
      <c r="J1" s="455">
        <v>38014</v>
      </c>
      <c r="K1" s="453"/>
      <c r="L1" s="453"/>
      <c r="M1" s="453"/>
      <c r="N1" s="453"/>
      <c r="O1" s="453"/>
    </row>
    <row r="2" spans="1:15" ht="15.6" x14ac:dyDescent="0.3">
      <c r="A2" s="453"/>
      <c r="B2" s="453" t="s">
        <v>2</v>
      </c>
      <c r="C2" s="453"/>
      <c r="D2" s="453"/>
      <c r="E2" s="453"/>
      <c r="F2" s="453"/>
      <c r="G2" s="453"/>
      <c r="H2" s="453" t="s">
        <v>659</v>
      </c>
      <c r="I2" s="453"/>
      <c r="J2" s="453"/>
      <c r="K2" s="456" t="s">
        <v>484</v>
      </c>
      <c r="L2" s="453"/>
      <c r="M2" s="453"/>
      <c r="N2" s="453"/>
      <c r="O2" s="453"/>
    </row>
    <row r="3" spans="1:15" ht="15.6" x14ac:dyDescent="0.3">
      <c r="A3" s="453"/>
      <c r="B3" s="453"/>
      <c r="C3" s="453"/>
      <c r="D3" s="453"/>
      <c r="E3" s="453"/>
      <c r="F3" s="453"/>
      <c r="G3" s="453"/>
      <c r="H3" s="453"/>
      <c r="I3" s="453"/>
      <c r="J3" s="453"/>
      <c r="K3" s="453" t="s">
        <v>660</v>
      </c>
      <c r="L3" s="453"/>
      <c r="M3" s="453"/>
      <c r="N3" s="453"/>
      <c r="O3" s="453"/>
    </row>
    <row r="4" spans="1:15" ht="63.75" customHeight="1" x14ac:dyDescent="0.3">
      <c r="A4" s="453"/>
      <c r="B4" s="618" t="s">
        <v>3</v>
      </c>
      <c r="C4" s="618"/>
      <c r="D4" s="618"/>
      <c r="E4" s="618"/>
      <c r="F4" s="618"/>
      <c r="G4" s="618"/>
      <c r="H4" s="618"/>
      <c r="I4" s="618"/>
      <c r="J4" s="618"/>
      <c r="K4" s="618"/>
      <c r="L4" s="618"/>
      <c r="M4" s="618"/>
      <c r="N4" s="453"/>
      <c r="O4" s="453"/>
    </row>
    <row r="5" spans="1:15" ht="15.6" x14ac:dyDescent="0.3">
      <c r="A5" s="453"/>
      <c r="B5" s="453"/>
      <c r="C5" s="453"/>
      <c r="D5" s="453"/>
      <c r="E5" s="453"/>
      <c r="F5" s="453"/>
      <c r="G5" s="453"/>
      <c r="H5" s="453"/>
      <c r="I5" s="453"/>
      <c r="J5" s="453"/>
      <c r="K5" s="453"/>
      <c r="L5" s="453"/>
      <c r="M5" s="453"/>
      <c r="N5" s="453"/>
      <c r="O5" s="453"/>
    </row>
    <row r="6" spans="1:15" ht="15.6" x14ac:dyDescent="0.3">
      <c r="A6" s="453"/>
      <c r="B6" s="453" t="s">
        <v>661</v>
      </c>
      <c r="C6" s="453"/>
      <c r="D6" s="453"/>
      <c r="E6" s="453"/>
      <c r="F6" s="453"/>
      <c r="G6" s="453"/>
      <c r="H6" s="453"/>
      <c r="I6" s="453"/>
      <c r="J6" s="453"/>
      <c r="K6" s="453"/>
      <c r="L6" s="453"/>
      <c r="M6" s="453"/>
      <c r="N6" s="453"/>
      <c r="O6" s="453"/>
    </row>
    <row r="7" spans="1:15" ht="36" customHeight="1" x14ac:dyDescent="0.3">
      <c r="A7" s="453"/>
      <c r="B7" s="618" t="s">
        <v>663</v>
      </c>
      <c r="C7" s="618"/>
      <c r="D7" s="618"/>
      <c r="E7" s="618"/>
      <c r="F7" s="618"/>
      <c r="G7" s="618"/>
      <c r="H7" s="618"/>
      <c r="I7" s="618"/>
      <c r="J7" s="618"/>
      <c r="K7" s="618"/>
      <c r="L7" s="618"/>
      <c r="M7" s="618"/>
      <c r="N7" s="453"/>
      <c r="O7" s="453"/>
    </row>
    <row r="8" spans="1:15" ht="15.6" x14ac:dyDescent="0.3">
      <c r="A8" s="453"/>
      <c r="B8" s="453"/>
      <c r="C8" s="453"/>
      <c r="D8" s="453"/>
      <c r="E8" s="453"/>
      <c r="F8" s="453"/>
      <c r="G8" s="453"/>
      <c r="H8" s="453"/>
      <c r="I8" s="453"/>
      <c r="J8" s="453"/>
      <c r="K8" s="453"/>
      <c r="L8" s="453"/>
      <c r="M8" s="453"/>
      <c r="N8" s="453"/>
      <c r="O8" s="453"/>
    </row>
    <row r="9" spans="1:15" ht="56.25" customHeight="1" x14ac:dyDescent="0.3">
      <c r="A9" s="453"/>
      <c r="B9" s="618" t="s">
        <v>664</v>
      </c>
      <c r="C9" s="618"/>
      <c r="D9" s="618"/>
      <c r="E9" s="618"/>
      <c r="F9" s="618"/>
      <c r="G9" s="618"/>
      <c r="H9" s="618"/>
      <c r="I9" s="618"/>
      <c r="J9" s="618"/>
      <c r="K9" s="618"/>
      <c r="L9" s="618"/>
      <c r="M9" s="618"/>
      <c r="N9" s="453"/>
      <c r="O9" s="453"/>
    </row>
    <row r="10" spans="1:15" ht="15.6" x14ac:dyDescent="0.3">
      <c r="A10" s="453"/>
      <c r="B10" s="453"/>
      <c r="C10" s="453"/>
      <c r="D10" s="453"/>
      <c r="E10" s="453"/>
      <c r="F10" s="453"/>
      <c r="G10" s="453"/>
      <c r="H10" s="453"/>
      <c r="I10" s="453"/>
      <c r="J10" s="453"/>
      <c r="K10" s="453"/>
      <c r="L10" s="453"/>
      <c r="M10" s="453"/>
      <c r="N10" s="453"/>
      <c r="O10" s="453"/>
    </row>
    <row r="11" spans="1:15" ht="15.6" x14ac:dyDescent="0.3">
      <c r="A11" s="453"/>
      <c r="B11" s="457" t="s">
        <v>665</v>
      </c>
      <c r="C11" s="453"/>
      <c r="D11" s="619" t="s">
        <v>666</v>
      </c>
      <c r="E11" s="619"/>
      <c r="F11" s="619"/>
      <c r="G11" s="453"/>
      <c r="H11" s="458" t="s">
        <v>214</v>
      </c>
      <c r="I11" s="453"/>
      <c r="J11" s="453"/>
      <c r="K11" s="453"/>
      <c r="L11" s="453"/>
      <c r="M11" s="453"/>
      <c r="N11" s="453"/>
      <c r="O11" s="453"/>
    </row>
    <row r="12" spans="1:15" ht="15.6" x14ac:dyDescent="0.3">
      <c r="A12" s="453"/>
      <c r="B12" s="453"/>
      <c r="C12" s="453"/>
      <c r="D12" s="453"/>
      <c r="E12" s="453"/>
      <c r="F12" s="453"/>
      <c r="G12" s="453"/>
      <c r="H12" s="453"/>
      <c r="I12" s="453"/>
      <c r="J12" s="453"/>
      <c r="K12" s="453"/>
      <c r="L12" s="453"/>
      <c r="M12" s="453"/>
      <c r="N12" s="453"/>
      <c r="O12" s="453"/>
    </row>
    <row r="13" spans="1:15" ht="15.6" x14ac:dyDescent="0.3">
      <c r="A13" s="453"/>
      <c r="B13" s="459" t="s">
        <v>667</v>
      </c>
      <c r="C13" s="453"/>
      <c r="D13" s="453" t="s">
        <v>668</v>
      </c>
      <c r="E13" s="453"/>
      <c r="F13" s="453"/>
      <c r="G13" s="453"/>
      <c r="H13" s="460">
        <v>10000</v>
      </c>
      <c r="I13" s="453"/>
      <c r="J13" s="453"/>
      <c r="K13" s="453"/>
      <c r="L13" s="453"/>
      <c r="M13" s="453"/>
      <c r="N13" s="453"/>
      <c r="O13" s="453"/>
    </row>
    <row r="14" spans="1:15" ht="15.6" x14ac:dyDescent="0.3">
      <c r="A14" s="453"/>
      <c r="B14" s="459" t="s">
        <v>669</v>
      </c>
      <c r="C14" s="453"/>
      <c r="D14" s="453" t="s">
        <v>670</v>
      </c>
      <c r="E14" s="453"/>
      <c r="F14" s="453"/>
      <c r="G14" s="453"/>
      <c r="H14" s="461">
        <v>50000</v>
      </c>
      <c r="I14" s="453"/>
      <c r="J14" s="453"/>
      <c r="K14" s="453"/>
      <c r="L14" s="453"/>
      <c r="M14" s="453"/>
      <c r="N14" s="453"/>
      <c r="O14" s="453"/>
    </row>
    <row r="15" spans="1:15" ht="15.6" x14ac:dyDescent="0.3">
      <c r="A15" s="453"/>
      <c r="B15" s="459" t="s">
        <v>671</v>
      </c>
      <c r="C15" s="453"/>
      <c r="D15" s="453" t="s">
        <v>672</v>
      </c>
      <c r="E15" s="453"/>
      <c r="F15" s="453"/>
      <c r="G15" s="453"/>
      <c r="H15" s="461">
        <v>5000</v>
      </c>
      <c r="I15" s="453"/>
      <c r="J15" s="453"/>
      <c r="K15" s="453"/>
      <c r="L15" s="453"/>
      <c r="M15" s="453"/>
      <c r="N15" s="453"/>
      <c r="O15" s="453"/>
    </row>
    <row r="16" spans="1:15" ht="15.6" x14ac:dyDescent="0.3">
      <c r="A16" s="453"/>
      <c r="B16" s="459" t="s">
        <v>673</v>
      </c>
      <c r="C16" s="453"/>
      <c r="D16" s="453" t="s">
        <v>674</v>
      </c>
      <c r="E16" s="453"/>
      <c r="F16" s="453"/>
      <c r="G16" s="453"/>
      <c r="H16" s="461">
        <v>1000</v>
      </c>
      <c r="I16" s="453"/>
      <c r="J16" s="453"/>
      <c r="K16" s="453"/>
      <c r="L16" s="453"/>
      <c r="M16" s="453"/>
      <c r="N16" s="453"/>
      <c r="O16" s="453"/>
    </row>
    <row r="17" spans="1:15" ht="15.6" x14ac:dyDescent="0.3">
      <c r="A17" s="453"/>
      <c r="B17" s="459" t="s">
        <v>675</v>
      </c>
      <c r="C17" s="453"/>
      <c r="D17" s="453" t="s">
        <v>676</v>
      </c>
      <c r="E17" s="453"/>
      <c r="F17" s="453"/>
      <c r="G17" s="453"/>
      <c r="H17" s="461">
        <v>1200</v>
      </c>
      <c r="I17" s="453"/>
      <c r="J17" s="453"/>
      <c r="K17" s="453"/>
      <c r="L17" s="453"/>
      <c r="M17" s="453"/>
      <c r="N17" s="453"/>
      <c r="O17" s="453"/>
    </row>
    <row r="18" spans="1:15" ht="15.6" x14ac:dyDescent="0.3">
      <c r="A18" s="453"/>
      <c r="B18" s="459" t="s">
        <v>677</v>
      </c>
      <c r="C18" s="453"/>
      <c r="D18" s="453" t="s">
        <v>678</v>
      </c>
      <c r="E18" s="453"/>
      <c r="F18" s="453"/>
      <c r="G18" s="453"/>
      <c r="H18" s="461">
        <v>1500</v>
      </c>
      <c r="I18" s="453"/>
      <c r="J18" s="453"/>
      <c r="K18" s="453"/>
      <c r="L18" s="453"/>
      <c r="M18" s="453"/>
      <c r="N18" s="453"/>
      <c r="O18" s="453"/>
    </row>
    <row r="19" spans="1:15" ht="15.6" x14ac:dyDescent="0.3">
      <c r="A19" s="453"/>
      <c r="B19" s="459" t="s">
        <v>679</v>
      </c>
      <c r="C19" s="453"/>
      <c r="D19" s="453" t="s">
        <v>680</v>
      </c>
      <c r="E19" s="453"/>
      <c r="F19" s="453"/>
      <c r="G19" s="453"/>
      <c r="H19" s="461">
        <v>825</v>
      </c>
      <c r="I19" s="453"/>
      <c r="J19" s="453"/>
      <c r="K19" s="453"/>
      <c r="L19" s="453"/>
      <c r="M19" s="453"/>
      <c r="N19" s="453"/>
      <c r="O19" s="453"/>
    </row>
    <row r="20" spans="1:15" ht="15.6" x14ac:dyDescent="0.3">
      <c r="A20" s="453"/>
      <c r="B20" s="459" t="s">
        <v>681</v>
      </c>
      <c r="C20" s="453"/>
      <c r="D20" s="453" t="s">
        <v>685</v>
      </c>
      <c r="E20" s="453"/>
      <c r="F20" s="453"/>
      <c r="G20" s="453"/>
      <c r="H20" s="461">
        <v>550</v>
      </c>
      <c r="I20" s="453"/>
      <c r="J20" s="453"/>
      <c r="K20" s="453"/>
      <c r="L20" s="453"/>
      <c r="M20" s="453"/>
      <c r="N20" s="453"/>
      <c r="O20" s="453"/>
    </row>
    <row r="21" spans="1:15" ht="15.6" x14ac:dyDescent="0.3">
      <c r="A21" s="453"/>
      <c r="B21" s="459" t="s">
        <v>686</v>
      </c>
      <c r="C21" s="453"/>
      <c r="D21" s="453" t="s">
        <v>687</v>
      </c>
      <c r="E21" s="453"/>
      <c r="F21" s="453"/>
      <c r="G21" s="453"/>
      <c r="H21" s="461">
        <v>55000</v>
      </c>
      <c r="I21" s="453"/>
      <c r="J21" s="453"/>
      <c r="K21" s="453"/>
      <c r="L21" s="453"/>
      <c r="M21" s="453"/>
      <c r="N21" s="453"/>
      <c r="O21" s="453"/>
    </row>
    <row r="22" spans="1:15" ht="15.6" x14ac:dyDescent="0.3">
      <c r="A22" s="453"/>
      <c r="B22" s="459" t="s">
        <v>688</v>
      </c>
      <c r="C22" s="453"/>
      <c r="D22" s="453" t="s">
        <v>689</v>
      </c>
      <c r="E22" s="453"/>
      <c r="F22" s="453"/>
      <c r="G22" s="453"/>
      <c r="H22" s="462">
        <v>8000</v>
      </c>
      <c r="I22" s="453"/>
      <c r="J22" s="453"/>
      <c r="K22" s="453"/>
      <c r="L22" s="453"/>
      <c r="M22" s="453"/>
      <c r="N22" s="453"/>
      <c r="O22" s="453"/>
    </row>
    <row r="23" spans="1:15" ht="15.6" x14ac:dyDescent="0.3">
      <c r="A23" s="453"/>
      <c r="B23" s="453"/>
      <c r="C23" s="453"/>
      <c r="D23" s="453"/>
      <c r="E23" s="453"/>
      <c r="F23" s="453"/>
      <c r="G23" s="453"/>
      <c r="H23" s="453"/>
      <c r="I23" s="453"/>
      <c r="J23" s="453"/>
      <c r="K23" s="453"/>
      <c r="L23" s="453"/>
      <c r="M23" s="453"/>
      <c r="N23" s="453"/>
      <c r="O23" s="453"/>
    </row>
    <row r="24" spans="1:15" ht="16.2" thickBot="1" x14ac:dyDescent="0.35">
      <c r="A24" s="453"/>
      <c r="B24" s="453" t="s">
        <v>690</v>
      </c>
      <c r="C24" s="453"/>
      <c r="D24" s="453"/>
      <c r="E24" s="453"/>
      <c r="F24" s="453"/>
      <c r="G24" s="453"/>
      <c r="H24" s="463">
        <f>SUM(H13:H22)</f>
        <v>133075</v>
      </c>
      <c r="I24" s="453"/>
      <c r="J24" s="453"/>
      <c r="K24" s="453"/>
      <c r="L24" s="453"/>
      <c r="M24" s="453"/>
      <c r="N24" s="453"/>
      <c r="O24" s="453"/>
    </row>
    <row r="25" spans="1:15" ht="16.2" thickTop="1" x14ac:dyDescent="0.3">
      <c r="A25" s="453"/>
      <c r="B25" s="453"/>
      <c r="C25" s="453"/>
      <c r="D25" s="453"/>
      <c r="E25" s="453"/>
      <c r="F25" s="453"/>
      <c r="G25" s="453"/>
      <c r="H25" s="453"/>
      <c r="I25" s="453"/>
      <c r="J25" s="453"/>
      <c r="K25" s="453"/>
      <c r="L25" s="453"/>
      <c r="M25" s="453"/>
      <c r="N25" s="453"/>
      <c r="O25" s="453"/>
    </row>
    <row r="26" spans="1:15" ht="15.6" x14ac:dyDescent="0.3">
      <c r="A26" s="453"/>
      <c r="B26" s="453" t="s">
        <v>2</v>
      </c>
      <c r="C26" s="453"/>
      <c r="D26" s="453"/>
      <c r="E26" s="453"/>
      <c r="F26" s="453"/>
      <c r="G26" s="453"/>
      <c r="H26" s="453" t="s">
        <v>691</v>
      </c>
      <c r="I26" s="453"/>
      <c r="J26" s="453"/>
      <c r="K26" s="456" t="s">
        <v>484</v>
      </c>
      <c r="L26" s="453"/>
      <c r="M26" s="453"/>
      <c r="N26" s="453"/>
      <c r="O26" s="453"/>
    </row>
    <row r="27" spans="1:15" ht="15.6" x14ac:dyDescent="0.3">
      <c r="A27" s="453"/>
      <c r="B27" s="453"/>
      <c r="C27" s="453"/>
      <c r="D27" s="453"/>
      <c r="E27" s="453"/>
      <c r="F27" s="453"/>
      <c r="G27" s="453"/>
      <c r="H27" s="453"/>
      <c r="I27" s="453"/>
      <c r="J27" s="453"/>
      <c r="K27" s="464" t="s">
        <v>692</v>
      </c>
      <c r="L27" s="453"/>
      <c r="M27" s="453"/>
      <c r="N27" s="453"/>
      <c r="O27" s="453"/>
    </row>
    <row r="28" spans="1:15" ht="15.6" x14ac:dyDescent="0.3">
      <c r="A28" s="453"/>
      <c r="B28" s="453" t="s">
        <v>693</v>
      </c>
      <c r="C28" s="453"/>
      <c r="D28" s="453"/>
      <c r="E28" s="453"/>
      <c r="F28" s="453"/>
      <c r="G28" s="453"/>
      <c r="H28" s="453"/>
      <c r="I28" s="453"/>
      <c r="J28" s="453"/>
      <c r="K28" s="453"/>
      <c r="L28" s="453"/>
      <c r="M28" s="453"/>
      <c r="N28" s="453"/>
      <c r="O28" s="453"/>
    </row>
    <row r="29" spans="1:15" ht="15.6" x14ac:dyDescent="0.3">
      <c r="A29" s="453"/>
      <c r="B29" s="453"/>
      <c r="C29" s="453"/>
      <c r="D29" s="453"/>
      <c r="E29" s="453"/>
      <c r="F29" s="453"/>
      <c r="G29" s="453"/>
      <c r="H29" s="453"/>
      <c r="I29" s="453"/>
      <c r="J29" s="453"/>
      <c r="K29" s="453"/>
      <c r="L29" s="453"/>
      <c r="M29" s="453"/>
      <c r="N29" s="453"/>
      <c r="O29" s="453"/>
    </row>
    <row r="30" spans="1:15" ht="15.6" x14ac:dyDescent="0.3">
      <c r="A30" s="453"/>
      <c r="B30" s="453"/>
      <c r="C30" s="453"/>
      <c r="D30" s="453"/>
      <c r="E30" s="453"/>
      <c r="F30" s="453"/>
      <c r="G30" s="453"/>
      <c r="H30" s="453"/>
      <c r="I30" s="453"/>
      <c r="J30" s="453"/>
      <c r="K30" s="453"/>
      <c r="L30" s="453"/>
      <c r="M30" s="453"/>
      <c r="N30" s="453"/>
      <c r="O30" s="453"/>
    </row>
    <row r="31" spans="1:15" ht="15.6" x14ac:dyDescent="0.3">
      <c r="A31" s="453"/>
      <c r="B31" s="453" t="s">
        <v>694</v>
      </c>
      <c r="C31" s="453"/>
      <c r="D31" s="453"/>
      <c r="E31" s="453"/>
      <c r="F31" s="453"/>
      <c r="G31" s="453"/>
      <c r="H31" s="460">
        <v>133075</v>
      </c>
      <c r="I31" s="453"/>
      <c r="J31" s="453"/>
      <c r="K31" s="453"/>
      <c r="L31" s="453"/>
      <c r="M31" s="453"/>
      <c r="N31" s="453"/>
      <c r="O31" s="453"/>
    </row>
    <row r="32" spans="1:15" ht="15.6" x14ac:dyDescent="0.3">
      <c r="A32" s="453"/>
      <c r="B32" s="453"/>
      <c r="C32" s="453"/>
      <c r="D32" s="453"/>
      <c r="E32" s="453"/>
      <c r="F32" s="453"/>
      <c r="G32" s="453"/>
      <c r="H32" s="453"/>
      <c r="I32" s="453"/>
      <c r="J32" s="453"/>
      <c r="K32" s="453"/>
      <c r="L32" s="453"/>
      <c r="M32" s="453"/>
      <c r="N32" s="453"/>
      <c r="O32" s="453"/>
    </row>
    <row r="33" spans="1:15" ht="15.6" x14ac:dyDescent="0.3">
      <c r="A33" s="453"/>
      <c r="B33" s="453" t="s">
        <v>695</v>
      </c>
      <c r="C33" s="453"/>
      <c r="D33" s="459" t="s">
        <v>667</v>
      </c>
      <c r="E33" s="453"/>
      <c r="F33" s="453" t="s">
        <v>668</v>
      </c>
      <c r="G33" s="453"/>
      <c r="H33" s="453"/>
      <c r="I33" s="453"/>
      <c r="J33" s="460">
        <v>10000</v>
      </c>
      <c r="K33" s="453"/>
      <c r="L33" s="453"/>
      <c r="M33" s="453"/>
      <c r="N33" s="453"/>
      <c r="O33" s="453"/>
    </row>
    <row r="34" spans="1:15" ht="15.6" x14ac:dyDescent="0.3">
      <c r="A34" s="453"/>
      <c r="B34" s="453"/>
      <c r="C34" s="453"/>
      <c r="D34" s="459" t="s">
        <v>669</v>
      </c>
      <c r="E34" s="453"/>
      <c r="F34" s="453" t="s">
        <v>670</v>
      </c>
      <c r="G34" s="453"/>
      <c r="H34" s="453"/>
      <c r="I34" s="453"/>
      <c r="J34" s="461">
        <v>50000</v>
      </c>
      <c r="K34" s="453"/>
      <c r="L34" s="453"/>
      <c r="M34" s="453"/>
      <c r="N34" s="453"/>
      <c r="O34" s="453"/>
    </row>
    <row r="35" spans="1:15" ht="15.6" x14ac:dyDescent="0.3">
      <c r="A35" s="453"/>
      <c r="B35" s="453"/>
      <c r="C35" s="453"/>
      <c r="D35" s="459" t="s">
        <v>671</v>
      </c>
      <c r="E35" s="453"/>
      <c r="F35" s="453" t="s">
        <v>672</v>
      </c>
      <c r="G35" s="453"/>
      <c r="H35" s="453"/>
      <c r="I35" s="453"/>
      <c r="J35" s="461">
        <v>5000</v>
      </c>
      <c r="K35" s="453"/>
      <c r="L35" s="453"/>
      <c r="M35" s="453"/>
      <c r="N35" s="453"/>
      <c r="O35" s="453"/>
    </row>
    <row r="36" spans="1:15" ht="15.6" x14ac:dyDescent="0.3">
      <c r="A36" s="453"/>
      <c r="B36" s="453"/>
      <c r="C36" s="453"/>
      <c r="D36" s="459" t="s">
        <v>673</v>
      </c>
      <c r="E36" s="453"/>
      <c r="F36" s="453" t="s">
        <v>674</v>
      </c>
      <c r="G36" s="453"/>
      <c r="H36" s="453"/>
      <c r="I36" s="453"/>
      <c r="J36" s="461">
        <v>1000</v>
      </c>
      <c r="K36" s="453"/>
      <c r="L36" s="453"/>
      <c r="M36" s="453"/>
      <c r="N36" s="453"/>
      <c r="O36" s="453"/>
    </row>
    <row r="37" spans="1:15" ht="15.6" x14ac:dyDescent="0.3">
      <c r="A37" s="453"/>
      <c r="B37" s="453"/>
      <c r="C37" s="453"/>
      <c r="D37" s="459" t="s">
        <v>675</v>
      </c>
      <c r="E37" s="453"/>
      <c r="F37" s="453" t="s">
        <v>676</v>
      </c>
      <c r="G37" s="453"/>
      <c r="H37" s="453"/>
      <c r="I37" s="453"/>
      <c r="J37" s="461">
        <v>1200</v>
      </c>
      <c r="K37" s="453"/>
      <c r="L37" s="453"/>
      <c r="M37" s="453"/>
      <c r="N37" s="453"/>
      <c r="O37" s="453"/>
    </row>
    <row r="38" spans="1:15" ht="15.6" x14ac:dyDescent="0.3">
      <c r="A38" s="453"/>
      <c r="B38" s="453"/>
      <c r="C38" s="453"/>
      <c r="D38" s="459" t="s">
        <v>677</v>
      </c>
      <c r="E38" s="453"/>
      <c r="F38" s="453" t="s">
        <v>678</v>
      </c>
      <c r="G38" s="453"/>
      <c r="H38" s="453"/>
      <c r="I38" s="453"/>
      <c r="J38" s="461">
        <v>1500</v>
      </c>
      <c r="K38" s="453"/>
      <c r="L38" s="453"/>
      <c r="M38" s="453"/>
      <c r="N38" s="453"/>
      <c r="O38" s="453"/>
    </row>
    <row r="39" spans="1:15" ht="15.6" x14ac:dyDescent="0.3">
      <c r="A39" s="453"/>
      <c r="B39" s="453"/>
      <c r="C39" s="453"/>
      <c r="D39" s="459" t="s">
        <v>679</v>
      </c>
      <c r="E39" s="453"/>
      <c r="F39" s="453" t="s">
        <v>680</v>
      </c>
      <c r="G39" s="453"/>
      <c r="H39" s="453"/>
      <c r="I39" s="453"/>
      <c r="J39" s="461">
        <v>825</v>
      </c>
      <c r="K39" s="453"/>
      <c r="L39" s="453"/>
      <c r="M39" s="453"/>
      <c r="N39" s="453"/>
      <c r="O39" s="453"/>
    </row>
    <row r="40" spans="1:15" ht="15.6" x14ac:dyDescent="0.3">
      <c r="A40" s="453"/>
      <c r="B40" s="453"/>
      <c r="C40" s="453"/>
      <c r="D40" s="459" t="s">
        <v>681</v>
      </c>
      <c r="E40" s="453"/>
      <c r="F40" s="453" t="s">
        <v>685</v>
      </c>
      <c r="G40" s="453"/>
      <c r="H40" s="453"/>
      <c r="I40" s="453"/>
      <c r="J40" s="461">
        <v>550</v>
      </c>
      <c r="K40" s="453"/>
      <c r="L40" s="453"/>
      <c r="M40" s="453"/>
      <c r="N40" s="453"/>
      <c r="O40" s="453"/>
    </row>
    <row r="41" spans="1:15" ht="15.6" x14ac:dyDescent="0.3">
      <c r="A41" s="453"/>
      <c r="B41" s="453"/>
      <c r="C41" s="453"/>
      <c r="D41" s="459" t="s">
        <v>686</v>
      </c>
      <c r="E41" s="453"/>
      <c r="F41" s="453" t="s">
        <v>687</v>
      </c>
      <c r="G41" s="453"/>
      <c r="H41" s="453"/>
      <c r="I41" s="453"/>
      <c r="J41" s="461">
        <v>55000</v>
      </c>
      <c r="K41" s="453"/>
      <c r="L41" s="453"/>
      <c r="M41" s="453"/>
      <c r="N41" s="453"/>
      <c r="O41" s="453"/>
    </row>
    <row r="42" spans="1:15" ht="15.6" x14ac:dyDescent="0.3">
      <c r="A42" s="453"/>
      <c r="B42" s="453"/>
      <c r="C42" s="453"/>
      <c r="D42" s="459" t="s">
        <v>688</v>
      </c>
      <c r="E42" s="453"/>
      <c r="F42" s="453" t="s">
        <v>689</v>
      </c>
      <c r="G42" s="453"/>
      <c r="H42" s="453"/>
      <c r="I42" s="453"/>
      <c r="J42" s="465">
        <v>8000</v>
      </c>
      <c r="K42" s="453"/>
      <c r="L42" s="453"/>
      <c r="M42" s="453"/>
      <c r="N42" s="453"/>
      <c r="O42" s="453"/>
    </row>
    <row r="43" spans="1:15" ht="15.6" x14ac:dyDescent="0.3">
      <c r="A43" s="453"/>
      <c r="B43" s="453"/>
      <c r="C43" s="453"/>
      <c r="D43" s="459"/>
      <c r="E43" s="453"/>
      <c r="F43" s="453"/>
      <c r="G43" s="453"/>
      <c r="H43" s="453"/>
      <c r="I43" s="453"/>
      <c r="J43" s="465"/>
      <c r="K43" s="453"/>
      <c r="L43" s="453"/>
      <c r="M43" s="453"/>
      <c r="N43" s="453"/>
      <c r="O43" s="453"/>
    </row>
    <row r="44" spans="1:15" ht="35.25" customHeight="1" x14ac:dyDescent="0.3">
      <c r="A44" s="453"/>
      <c r="B44" s="618" t="s">
        <v>696</v>
      </c>
      <c r="C44" s="618"/>
      <c r="D44" s="618"/>
      <c r="E44" s="618"/>
      <c r="F44" s="618"/>
      <c r="G44" s="618"/>
      <c r="H44" s="618"/>
      <c r="I44" s="618"/>
      <c r="J44" s="618"/>
      <c r="K44" s="618"/>
      <c r="L44" s="618"/>
      <c r="M44" s="618"/>
      <c r="N44" s="618"/>
      <c r="O44" s="453"/>
    </row>
    <row r="45" spans="1:15" ht="15.6" x14ac:dyDescent="0.3">
      <c r="A45" s="453"/>
      <c r="B45" s="453"/>
      <c r="C45" s="453"/>
      <c r="D45" s="453"/>
      <c r="E45" s="453"/>
      <c r="F45" s="453"/>
      <c r="G45" s="453"/>
      <c r="H45" s="453"/>
      <c r="I45" s="453"/>
      <c r="J45" s="453"/>
      <c r="K45" s="453"/>
      <c r="L45" s="453"/>
      <c r="M45" s="453"/>
      <c r="N45" s="453"/>
      <c r="O45" s="453"/>
    </row>
    <row r="46" spans="1:15" ht="15.6" x14ac:dyDescent="0.3">
      <c r="A46" s="453"/>
      <c r="B46" s="453" t="s">
        <v>697</v>
      </c>
      <c r="C46" s="453"/>
      <c r="D46" s="453"/>
      <c r="E46" s="453"/>
      <c r="F46" s="453"/>
      <c r="G46" s="453"/>
      <c r="H46" s="453"/>
      <c r="I46" s="453"/>
      <c r="J46" s="453"/>
      <c r="K46" s="453"/>
      <c r="L46" s="453"/>
      <c r="M46" s="453"/>
      <c r="N46" s="453"/>
      <c r="O46" s="453"/>
    </row>
    <row r="47" spans="1:15" ht="15.6" x14ac:dyDescent="0.3">
      <c r="A47" s="453"/>
      <c r="B47" s="453"/>
      <c r="C47" s="453"/>
      <c r="D47" s="453"/>
      <c r="E47" s="453"/>
      <c r="F47" s="453"/>
      <c r="G47" s="453"/>
      <c r="H47" s="453"/>
      <c r="I47" s="453"/>
      <c r="J47" s="453"/>
      <c r="K47" s="453"/>
      <c r="L47" s="453"/>
      <c r="M47" s="453"/>
      <c r="N47" s="453"/>
      <c r="O47" s="453"/>
    </row>
    <row r="48" spans="1:15" ht="45" customHeight="1" x14ac:dyDescent="0.3">
      <c r="A48" s="453"/>
      <c r="B48" s="618" t="s">
        <v>698</v>
      </c>
      <c r="C48" s="618"/>
      <c r="D48" s="618"/>
      <c r="E48" s="618"/>
      <c r="F48" s="618"/>
      <c r="G48" s="618"/>
      <c r="H48" s="618"/>
      <c r="I48" s="618"/>
      <c r="J48" s="618"/>
      <c r="K48" s="618"/>
      <c r="L48" s="618"/>
      <c r="M48" s="618"/>
      <c r="N48" s="618"/>
      <c r="O48" s="453"/>
    </row>
    <row r="49" spans="1:15" ht="15.6" x14ac:dyDescent="0.3">
      <c r="A49" s="453"/>
      <c r="B49" s="453"/>
      <c r="C49" s="453"/>
      <c r="D49" s="453"/>
      <c r="E49" s="453"/>
      <c r="F49" s="453"/>
      <c r="G49" s="453"/>
      <c r="H49" s="453"/>
      <c r="I49" s="453"/>
      <c r="J49" s="453"/>
      <c r="K49" s="453"/>
      <c r="L49" s="453"/>
      <c r="M49" s="453"/>
      <c r="N49" s="453"/>
      <c r="O49" s="453"/>
    </row>
    <row r="50" spans="1:15" ht="15.6" x14ac:dyDescent="0.3">
      <c r="A50" s="453"/>
      <c r="B50" s="453" t="s">
        <v>705</v>
      </c>
      <c r="C50" s="453"/>
      <c r="D50" s="453"/>
      <c r="E50" s="453"/>
      <c r="F50" s="453"/>
      <c r="G50" s="453"/>
      <c r="H50" s="453"/>
      <c r="I50" s="453"/>
      <c r="J50" s="453"/>
      <c r="K50" s="453"/>
      <c r="L50" s="453"/>
      <c r="M50" s="453"/>
      <c r="N50" s="453"/>
      <c r="O50" s="453"/>
    </row>
    <row r="51" spans="1:15" ht="15.6" x14ac:dyDescent="0.3">
      <c r="A51" s="453"/>
      <c r="B51" s="453"/>
      <c r="C51" s="453"/>
      <c r="D51" s="453" t="s">
        <v>706</v>
      </c>
      <c r="E51" s="453"/>
      <c r="F51" s="453"/>
      <c r="G51" s="453"/>
      <c r="H51" s="453"/>
      <c r="I51" s="453"/>
      <c r="J51" s="453"/>
      <c r="K51" s="453"/>
      <c r="L51" s="453"/>
      <c r="M51" s="453"/>
      <c r="N51" s="453"/>
      <c r="O51" s="453"/>
    </row>
    <row r="52" spans="1:15" ht="15.6" x14ac:dyDescent="0.3">
      <c r="A52" s="453"/>
      <c r="B52" s="453"/>
      <c r="C52" s="453"/>
      <c r="D52" s="453"/>
      <c r="E52" s="453"/>
      <c r="F52" s="453"/>
      <c r="G52" s="453"/>
      <c r="H52" s="453"/>
      <c r="I52" s="453"/>
      <c r="J52" s="453"/>
      <c r="K52" s="453"/>
      <c r="L52" s="453"/>
      <c r="M52" s="453"/>
      <c r="N52" s="453"/>
      <c r="O52" s="453"/>
    </row>
    <row r="53" spans="1:15" ht="88.5" customHeight="1" x14ac:dyDescent="0.3">
      <c r="A53" s="453"/>
      <c r="B53" s="618" t="s">
        <v>0</v>
      </c>
      <c r="C53" s="618"/>
      <c r="D53" s="618"/>
      <c r="E53" s="618"/>
      <c r="F53" s="618"/>
      <c r="G53" s="618"/>
      <c r="H53" s="618"/>
      <c r="I53" s="618"/>
      <c r="J53" s="618"/>
      <c r="K53" s="618"/>
      <c r="L53" s="618"/>
      <c r="M53" s="618"/>
      <c r="N53" s="618"/>
      <c r="O53" s="453"/>
    </row>
    <row r="54" spans="1:15" ht="15.6" x14ac:dyDescent="0.3">
      <c r="A54" s="453"/>
      <c r="B54" s="453"/>
      <c r="C54" s="453"/>
      <c r="D54" s="453"/>
      <c r="E54" s="453"/>
      <c r="F54" s="453"/>
      <c r="G54" s="453"/>
      <c r="H54" s="453"/>
      <c r="I54" s="453"/>
      <c r="J54" s="453"/>
      <c r="K54" s="453"/>
      <c r="L54" s="453"/>
      <c r="M54" s="453"/>
      <c r="N54" s="453"/>
      <c r="O54" s="453"/>
    </row>
    <row r="55" spans="1:15" ht="15.6" x14ac:dyDescent="0.3">
      <c r="A55" s="453"/>
      <c r="B55" s="453" t="s">
        <v>707</v>
      </c>
      <c r="C55" s="453"/>
      <c r="D55" s="453"/>
      <c r="E55" s="453"/>
      <c r="F55" s="453"/>
      <c r="G55" s="453"/>
      <c r="H55" s="453"/>
      <c r="I55" s="453"/>
      <c r="J55" s="453"/>
      <c r="K55" s="453"/>
      <c r="L55" s="453"/>
      <c r="M55" s="453"/>
      <c r="N55" s="453"/>
      <c r="O55" s="453"/>
    </row>
    <row r="56" spans="1:15" ht="15.6" x14ac:dyDescent="0.3">
      <c r="A56" s="453"/>
      <c r="B56" s="453"/>
      <c r="C56" s="453"/>
      <c r="D56" s="453"/>
      <c r="E56" s="453"/>
      <c r="F56" s="453"/>
      <c r="G56" s="453"/>
      <c r="H56" s="453"/>
      <c r="I56" s="453"/>
      <c r="J56" s="453"/>
      <c r="K56" s="453"/>
      <c r="L56" s="453"/>
      <c r="M56" s="453"/>
      <c r="N56" s="453"/>
      <c r="O56" s="453"/>
    </row>
    <row r="57" spans="1:15" ht="15.6" x14ac:dyDescent="0.3">
      <c r="A57" s="453"/>
      <c r="B57" s="453"/>
      <c r="C57" s="453"/>
      <c r="D57" s="453"/>
      <c r="E57" s="453"/>
      <c r="F57" s="453"/>
      <c r="G57" s="453"/>
      <c r="H57" s="453"/>
      <c r="I57" s="453"/>
      <c r="J57" s="453"/>
      <c r="K57" s="453"/>
      <c r="L57" s="453"/>
      <c r="M57" s="453"/>
      <c r="N57" s="453"/>
      <c r="O57" s="453"/>
    </row>
    <row r="58" spans="1:15" ht="15.6" x14ac:dyDescent="0.3">
      <c r="A58" s="453"/>
      <c r="B58" s="453"/>
      <c r="C58" s="453"/>
      <c r="D58" s="453"/>
      <c r="E58" s="453"/>
      <c r="F58" s="453"/>
      <c r="G58" s="453"/>
      <c r="H58" s="453"/>
      <c r="I58" s="453"/>
      <c r="J58" s="453"/>
      <c r="K58" s="453"/>
      <c r="L58" s="453"/>
      <c r="M58" s="453"/>
      <c r="N58" s="453"/>
      <c r="O58" s="453"/>
    </row>
    <row r="59" spans="1:15" ht="15.6" x14ac:dyDescent="0.3">
      <c r="A59" s="453"/>
      <c r="B59" s="453"/>
      <c r="C59" s="453"/>
      <c r="D59" s="453"/>
      <c r="E59" s="453"/>
      <c r="F59" s="453"/>
      <c r="G59" s="453"/>
      <c r="H59" s="453"/>
      <c r="I59" s="453"/>
      <c r="J59" s="453"/>
      <c r="K59" s="453"/>
      <c r="L59" s="453"/>
      <c r="M59" s="453"/>
      <c r="N59" s="453"/>
      <c r="O59" s="453"/>
    </row>
  </sheetData>
  <mergeCells count="7">
    <mergeCell ref="B48:N48"/>
    <mergeCell ref="B53:N53"/>
    <mergeCell ref="B44:N44"/>
    <mergeCell ref="B4:M4"/>
    <mergeCell ref="B7:M7"/>
    <mergeCell ref="B9:M9"/>
    <mergeCell ref="D11:F11"/>
  </mergeCells>
  <phoneticPr fontId="0" type="noConversion"/>
  <pageMargins left="0.25" right="0.25" top="0.5" bottom="0.5" header="0.5" footer="0.5"/>
  <pageSetup scale="81" orientation="landscape" r:id="rId1"/>
  <headerFooter alignWithMargins="0"/>
  <rowBreaks count="1" manualBreakCount="1">
    <brk id="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CX65"/>
  <sheetViews>
    <sheetView topLeftCell="E1" zoomScaleNormal="50" workbookViewId="0">
      <selection activeCell="B3" sqref="B3:R3"/>
    </sheetView>
  </sheetViews>
  <sheetFormatPr defaultColWidth="7.88671875" defaultRowHeight="13.2" x14ac:dyDescent="0.25"/>
  <cols>
    <col min="1" max="1" width="1.5546875" style="110" hidden="1" customWidth="1"/>
    <col min="2" max="2" width="7.109375" style="110" hidden="1" customWidth="1"/>
    <col min="3" max="3" width="7.44140625" style="110" hidden="1" customWidth="1"/>
    <col min="4" max="4" width="2.5546875" style="110" hidden="1" customWidth="1"/>
    <col min="5" max="5" width="12" style="110" customWidth="1"/>
    <col min="6" max="6" width="14" style="110" customWidth="1"/>
    <col min="7" max="7" width="25.44140625" style="110" customWidth="1"/>
    <col min="8" max="8" width="17.5546875" style="519" customWidth="1"/>
    <col min="9" max="9" width="26.109375" style="110" customWidth="1"/>
    <col min="10" max="10" width="12.88671875" style="110" customWidth="1"/>
    <col min="11" max="11" width="15" style="110" customWidth="1"/>
    <col min="12" max="12" width="13.109375" style="110" customWidth="1"/>
    <col min="13" max="13" width="11.5546875" style="110" hidden="1" customWidth="1"/>
    <col min="14" max="14" width="11.44140625" style="110" hidden="1" customWidth="1"/>
    <col min="15" max="15" width="12.109375" style="110" hidden="1" customWidth="1"/>
    <col min="16" max="16" width="12.44140625" style="110" hidden="1" customWidth="1"/>
    <col min="17" max="17" width="11.88671875" style="110" hidden="1" customWidth="1"/>
    <col min="18" max="18" width="12.44140625" style="110" hidden="1" customWidth="1"/>
    <col min="19" max="19" width="12.44140625" style="519" customWidth="1"/>
    <col min="20" max="20" width="15" style="110" customWidth="1"/>
    <col min="21" max="16384" width="7.88671875" style="110"/>
  </cols>
  <sheetData>
    <row r="1" spans="2:49" ht="15.6" x14ac:dyDescent="0.3">
      <c r="B1" s="571" t="s">
        <v>234</v>
      </c>
      <c r="C1" s="571"/>
      <c r="D1" s="571"/>
      <c r="E1" s="571"/>
      <c r="F1" s="571"/>
      <c r="G1" s="571"/>
      <c r="H1" s="571"/>
      <c r="I1" s="571"/>
      <c r="J1" s="571"/>
      <c r="K1" s="571"/>
      <c r="L1" s="571"/>
      <c r="M1" s="571"/>
      <c r="N1" s="571"/>
      <c r="O1" s="571"/>
      <c r="P1" s="571"/>
      <c r="Q1" s="571"/>
      <c r="R1" s="571"/>
    </row>
    <row r="2" spans="2:49" ht="15.6" x14ac:dyDescent="0.3">
      <c r="B2" s="571" t="s">
        <v>179</v>
      </c>
      <c r="C2" s="571"/>
      <c r="D2" s="571"/>
      <c r="E2" s="571"/>
      <c r="F2" s="571"/>
      <c r="G2" s="571"/>
      <c r="H2" s="571"/>
      <c r="I2" s="571"/>
      <c r="J2" s="571"/>
      <c r="K2" s="571"/>
      <c r="L2" s="571"/>
      <c r="M2" s="571"/>
      <c r="N2" s="571"/>
      <c r="O2" s="571"/>
      <c r="P2" s="571"/>
      <c r="Q2" s="571"/>
      <c r="R2" s="571"/>
    </row>
    <row r="3" spans="2:49" x14ac:dyDescent="0.25">
      <c r="B3" s="572" t="s">
        <v>740</v>
      </c>
      <c r="C3" s="572"/>
      <c r="D3" s="572"/>
      <c r="E3" s="572"/>
      <c r="F3" s="572"/>
      <c r="G3" s="572"/>
      <c r="H3" s="572"/>
      <c r="I3" s="572"/>
      <c r="J3" s="572"/>
      <c r="K3" s="572"/>
      <c r="L3" s="572"/>
      <c r="M3" s="572"/>
      <c r="N3" s="572"/>
      <c r="O3" s="572"/>
      <c r="P3" s="572"/>
      <c r="Q3" s="572"/>
      <c r="R3" s="572"/>
    </row>
    <row r="4" spans="2:49" x14ac:dyDescent="0.25">
      <c r="B4" s="530"/>
      <c r="C4" s="530"/>
      <c r="D4" s="530"/>
      <c r="E4" s="542"/>
      <c r="F4" s="543"/>
      <c r="G4" s="530"/>
      <c r="H4" s="530"/>
      <c r="I4" s="530"/>
      <c r="J4" s="530"/>
      <c r="K4" s="530"/>
      <c r="L4" s="530"/>
      <c r="M4" s="530"/>
      <c r="N4" s="530"/>
      <c r="O4" s="530"/>
      <c r="P4" s="530"/>
      <c r="Q4" s="530"/>
      <c r="R4" s="530"/>
    </row>
    <row r="5" spans="2:49" x14ac:dyDescent="0.25">
      <c r="B5" s="565"/>
      <c r="C5" s="565"/>
      <c r="D5" s="565"/>
      <c r="E5" s="565"/>
      <c r="F5" s="565"/>
      <c r="G5" s="565"/>
      <c r="H5" s="565"/>
      <c r="I5" s="565"/>
      <c r="J5" s="565"/>
      <c r="K5" s="565"/>
      <c r="L5" s="565"/>
      <c r="M5" s="565"/>
      <c r="N5" s="565"/>
      <c r="O5" s="565"/>
      <c r="P5" s="565"/>
      <c r="Q5" s="565"/>
      <c r="R5" s="565"/>
    </row>
    <row r="6" spans="2:49" ht="15.75" customHeight="1" x14ac:dyDescent="0.25">
      <c r="B6" s="576" t="s">
        <v>12</v>
      </c>
      <c r="C6" s="576" t="s">
        <v>10</v>
      </c>
      <c r="D6" s="576"/>
      <c r="E6" s="576" t="s">
        <v>741</v>
      </c>
      <c r="F6" s="520" t="s">
        <v>206</v>
      </c>
      <c r="G6" s="576" t="s">
        <v>175</v>
      </c>
      <c r="H6" s="576" t="s">
        <v>422</v>
      </c>
      <c r="I6" s="576" t="s">
        <v>419</v>
      </c>
      <c r="J6" s="576" t="s">
        <v>176</v>
      </c>
      <c r="K6" s="576" t="s">
        <v>230</v>
      </c>
      <c r="L6" s="585" t="s">
        <v>423</v>
      </c>
      <c r="M6" s="579" t="s">
        <v>625</v>
      </c>
      <c r="N6" s="579" t="s">
        <v>247</v>
      </c>
      <c r="O6" s="579" t="s">
        <v>489</v>
      </c>
      <c r="P6" s="582" t="s">
        <v>490</v>
      </c>
      <c r="Q6" s="579" t="s">
        <v>489</v>
      </c>
      <c r="R6" s="582" t="s">
        <v>490</v>
      </c>
      <c r="S6" s="579" t="s">
        <v>489</v>
      </c>
      <c r="T6" s="582" t="s">
        <v>490</v>
      </c>
    </row>
    <row r="7" spans="2:49" ht="75" customHeight="1" thickBot="1" x14ac:dyDescent="0.3">
      <c r="B7" s="578"/>
      <c r="C7" s="577"/>
      <c r="D7" s="577"/>
      <c r="E7" s="577"/>
      <c r="F7" s="531"/>
      <c r="G7" s="577"/>
      <c r="H7" s="581"/>
      <c r="I7" s="584"/>
      <c r="J7" s="584"/>
      <c r="K7" s="581"/>
      <c r="L7" s="586"/>
      <c r="M7" s="580"/>
      <c r="N7" s="580"/>
      <c r="O7" s="580"/>
      <c r="P7" s="583"/>
      <c r="Q7" s="580"/>
      <c r="R7" s="583"/>
      <c r="S7" s="580"/>
      <c r="T7" s="583"/>
    </row>
    <row r="8" spans="2:49" ht="92.4" x14ac:dyDescent="0.25">
      <c r="B8" s="102" t="s">
        <v>412</v>
      </c>
      <c r="C8" s="182" t="s">
        <v>180</v>
      </c>
      <c r="D8" s="182"/>
      <c r="E8" s="410" t="s">
        <v>180</v>
      </c>
      <c r="F8" s="182" t="s">
        <v>589</v>
      </c>
      <c r="G8" s="532" t="s">
        <v>465</v>
      </c>
      <c r="H8" s="105" t="s">
        <v>181</v>
      </c>
      <c r="I8" s="127" t="s">
        <v>501</v>
      </c>
      <c r="J8" s="136" t="s">
        <v>714</v>
      </c>
      <c r="K8" s="105" t="s">
        <v>466</v>
      </c>
      <c r="L8" s="103" t="s">
        <v>588</v>
      </c>
      <c r="M8" s="102" t="s">
        <v>491</v>
      </c>
      <c r="N8" s="102" t="s">
        <v>378</v>
      </c>
      <c r="O8" s="137">
        <v>37756</v>
      </c>
      <c r="P8" s="103" t="s">
        <v>715</v>
      </c>
      <c r="Q8" s="183">
        <v>38014</v>
      </c>
      <c r="R8" s="109" t="s">
        <v>592</v>
      </c>
      <c r="S8" s="508"/>
      <c r="T8" s="409"/>
    </row>
    <row r="9" spans="2:49" ht="66" x14ac:dyDescent="0.25">
      <c r="B9" s="102">
        <v>18</v>
      </c>
      <c r="C9" s="119" t="s">
        <v>182</v>
      </c>
      <c r="D9" s="119"/>
      <c r="E9" s="539" t="s">
        <v>182</v>
      </c>
      <c r="F9" s="119" t="s">
        <v>299</v>
      </c>
      <c r="G9" s="109" t="s">
        <v>186</v>
      </c>
      <c r="H9" s="102" t="s">
        <v>181</v>
      </c>
      <c r="I9" s="109" t="s">
        <v>303</v>
      </c>
      <c r="J9" s="112" t="s">
        <v>716</v>
      </c>
      <c r="K9" s="102" t="s">
        <v>301</v>
      </c>
      <c r="L9" s="103" t="s">
        <v>302</v>
      </c>
      <c r="M9" s="102" t="s">
        <v>491</v>
      </c>
      <c r="N9" s="102">
        <v>20</v>
      </c>
      <c r="O9" s="152"/>
      <c r="P9" s="152"/>
      <c r="Q9" s="152"/>
      <c r="R9" s="152"/>
      <c r="S9" s="533">
        <v>42522</v>
      </c>
      <c r="T9" s="184" t="s">
        <v>739</v>
      </c>
    </row>
    <row r="10" spans="2:49" ht="84.75" customHeight="1" x14ac:dyDescent="0.25">
      <c r="B10" s="573" t="s">
        <v>403</v>
      </c>
      <c r="C10" s="574"/>
      <c r="D10" s="574"/>
      <c r="E10" s="574"/>
      <c r="F10" s="574"/>
      <c r="G10" s="574"/>
      <c r="H10" s="575"/>
      <c r="I10" s="109"/>
      <c r="J10" s="120"/>
      <c r="K10" s="525"/>
      <c r="L10" s="103"/>
      <c r="M10" s="102"/>
      <c r="N10" s="102"/>
      <c r="O10" s="152"/>
      <c r="P10" s="152"/>
      <c r="Q10" s="152"/>
      <c r="R10" s="152"/>
      <c r="S10" s="509"/>
      <c r="T10" s="152"/>
    </row>
    <row r="11" spans="2:49" s="111" customFormat="1" ht="118.8" x14ac:dyDescent="0.25">
      <c r="B11" s="525" t="s">
        <v>187</v>
      </c>
      <c r="C11" s="522" t="s">
        <v>183</v>
      </c>
      <c r="D11" s="522"/>
      <c r="E11" s="522" t="s">
        <v>183</v>
      </c>
      <c r="F11" s="522" t="s">
        <v>342</v>
      </c>
      <c r="G11" s="527" t="s">
        <v>389</v>
      </c>
      <c r="H11" s="525" t="s">
        <v>181</v>
      </c>
      <c r="I11" s="109" t="s">
        <v>335</v>
      </c>
      <c r="J11" s="109" t="s">
        <v>714</v>
      </c>
      <c r="K11" s="109" t="s">
        <v>243</v>
      </c>
      <c r="L11" s="109" t="s">
        <v>248</v>
      </c>
      <c r="M11" s="102">
        <v>148</v>
      </c>
      <c r="N11" s="102">
        <v>18</v>
      </c>
      <c r="O11" s="137">
        <v>37839</v>
      </c>
      <c r="P11" s="184" t="s">
        <v>527</v>
      </c>
      <c r="Q11" s="152"/>
      <c r="R11" s="152"/>
      <c r="S11" s="509"/>
      <c r="T11" s="152"/>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row>
    <row r="12" spans="2:49" s="113" customFormat="1" ht="118.8" x14ac:dyDescent="0.25">
      <c r="B12" s="525" t="s">
        <v>188</v>
      </c>
      <c r="C12" s="522" t="s">
        <v>184</v>
      </c>
      <c r="D12" s="522"/>
      <c r="E12" s="529" t="s">
        <v>184</v>
      </c>
      <c r="F12" s="522" t="s">
        <v>218</v>
      </c>
      <c r="G12" s="527" t="s">
        <v>189</v>
      </c>
      <c r="H12" s="525" t="s">
        <v>181</v>
      </c>
      <c r="I12" s="109" t="s">
        <v>341</v>
      </c>
      <c r="J12" s="109" t="s">
        <v>717</v>
      </c>
      <c r="K12" s="112" t="s">
        <v>243</v>
      </c>
      <c r="L12" s="109" t="s">
        <v>393</v>
      </c>
      <c r="M12" s="102">
        <v>113</v>
      </c>
      <c r="N12" s="102">
        <v>14</v>
      </c>
      <c r="O12" s="137">
        <v>37839</v>
      </c>
      <c r="P12" s="184" t="s">
        <v>527</v>
      </c>
      <c r="Q12" s="152"/>
      <c r="R12" s="152"/>
      <c r="S12" s="508"/>
      <c r="T12" s="411"/>
    </row>
    <row r="13" spans="2:49" s="113" customFormat="1" ht="170.25" customHeight="1" x14ac:dyDescent="0.25">
      <c r="B13" s="525" t="s">
        <v>190</v>
      </c>
      <c r="C13" s="522" t="s">
        <v>185</v>
      </c>
      <c r="D13" s="522"/>
      <c r="E13" s="522" t="s">
        <v>185</v>
      </c>
      <c r="F13" s="522" t="s">
        <v>342</v>
      </c>
      <c r="G13" s="527" t="s">
        <v>191</v>
      </c>
      <c r="H13" s="525" t="s">
        <v>181</v>
      </c>
      <c r="I13" s="109" t="s">
        <v>402</v>
      </c>
      <c r="J13" s="109" t="s">
        <v>717</v>
      </c>
      <c r="K13" s="109" t="s">
        <v>243</v>
      </c>
      <c r="L13" s="109" t="s">
        <v>393</v>
      </c>
      <c r="M13" s="102">
        <v>148</v>
      </c>
      <c r="N13" s="102">
        <v>18</v>
      </c>
      <c r="O13" s="137">
        <v>37839</v>
      </c>
      <c r="P13" s="109" t="s">
        <v>527</v>
      </c>
      <c r="Q13" s="109"/>
      <c r="R13" s="109"/>
      <c r="S13" s="102"/>
      <c r="T13" s="109"/>
    </row>
    <row r="14" spans="2:49" ht="118.8" x14ac:dyDescent="0.25">
      <c r="B14" s="102">
        <v>32</v>
      </c>
      <c r="C14" s="119" t="s">
        <v>530</v>
      </c>
      <c r="D14" s="119"/>
      <c r="E14" s="361" t="s">
        <v>622</v>
      </c>
      <c r="F14" s="119" t="s">
        <v>299</v>
      </c>
      <c r="G14" s="109" t="s">
        <v>531</v>
      </c>
      <c r="H14" s="102" t="s">
        <v>181</v>
      </c>
      <c r="I14" s="109" t="s">
        <v>385</v>
      </c>
      <c r="J14" s="109" t="s">
        <v>717</v>
      </c>
      <c r="K14" s="109" t="s">
        <v>243</v>
      </c>
      <c r="L14" s="109" t="s">
        <v>393</v>
      </c>
      <c r="M14" s="102">
        <v>151</v>
      </c>
      <c r="N14" s="102">
        <v>20</v>
      </c>
      <c r="O14" s="137">
        <v>37839</v>
      </c>
      <c r="P14" s="184" t="s">
        <v>527</v>
      </c>
      <c r="Q14" s="152"/>
      <c r="R14" s="152"/>
      <c r="S14" s="508"/>
      <c r="T14" s="411"/>
    </row>
    <row r="15" spans="2:49" ht="105.6" x14ac:dyDescent="0.25">
      <c r="B15" s="105" t="s">
        <v>528</v>
      </c>
      <c r="C15" s="157" t="s">
        <v>529</v>
      </c>
      <c r="D15" s="157"/>
      <c r="E15" s="361" t="s">
        <v>529</v>
      </c>
      <c r="F15" s="119" t="s">
        <v>299</v>
      </c>
      <c r="G15" s="109" t="s">
        <v>532</v>
      </c>
      <c r="H15" s="102" t="s">
        <v>181</v>
      </c>
      <c r="I15" s="109" t="s">
        <v>385</v>
      </c>
      <c r="J15" s="109" t="s">
        <v>717</v>
      </c>
      <c r="K15" s="109" t="s">
        <v>243</v>
      </c>
      <c r="L15" s="109" t="s">
        <v>393</v>
      </c>
      <c r="M15" s="102">
        <v>151</v>
      </c>
      <c r="N15" s="102">
        <v>20</v>
      </c>
      <c r="O15" s="137">
        <v>37839</v>
      </c>
      <c r="P15" s="109" t="s">
        <v>533</v>
      </c>
      <c r="Q15" s="152"/>
      <c r="R15" s="152"/>
      <c r="S15" s="508"/>
      <c r="T15" s="411"/>
    </row>
    <row r="16" spans="2:49" ht="148.35" customHeight="1" x14ac:dyDescent="0.25">
      <c r="B16" s="105"/>
      <c r="C16" s="157"/>
      <c r="D16" s="119"/>
      <c r="E16" s="119" t="s">
        <v>78</v>
      </c>
      <c r="F16" s="119" t="s">
        <v>299</v>
      </c>
      <c r="G16" s="109" t="s">
        <v>104</v>
      </c>
      <c r="H16" s="102" t="s">
        <v>181</v>
      </c>
      <c r="I16" s="441" t="s">
        <v>172</v>
      </c>
      <c r="J16" s="358" t="s">
        <v>718</v>
      </c>
      <c r="K16" s="358" t="s">
        <v>105</v>
      </c>
      <c r="L16" s="358" t="s">
        <v>393</v>
      </c>
      <c r="M16" s="358"/>
      <c r="N16" s="372">
        <v>20</v>
      </c>
      <c r="O16" s="358"/>
      <c r="P16" s="358"/>
      <c r="Q16" s="359">
        <v>38463</v>
      </c>
      <c r="R16" s="358" t="s">
        <v>173</v>
      </c>
      <c r="S16" s="510"/>
      <c r="T16" s="103"/>
    </row>
    <row r="17" spans="2:102" ht="105.6" x14ac:dyDescent="0.25">
      <c r="B17" s="109" t="s">
        <v>472</v>
      </c>
      <c r="C17" s="138" t="s">
        <v>473</v>
      </c>
      <c r="D17" s="138"/>
      <c r="E17" s="119" t="s">
        <v>473</v>
      </c>
      <c r="F17" s="119" t="s">
        <v>218</v>
      </c>
      <c r="G17" s="103" t="s">
        <v>485</v>
      </c>
      <c r="H17" s="102" t="s">
        <v>181</v>
      </c>
      <c r="I17" s="109" t="s">
        <v>474</v>
      </c>
      <c r="J17" s="109" t="s">
        <v>719</v>
      </c>
      <c r="K17" s="109" t="s">
        <v>475</v>
      </c>
      <c r="L17" s="137" t="s">
        <v>487</v>
      </c>
      <c r="M17" s="154" t="s">
        <v>491</v>
      </c>
      <c r="N17" s="373">
        <v>14</v>
      </c>
      <c r="O17" s="183">
        <v>37756</v>
      </c>
      <c r="P17" s="109" t="s">
        <v>720</v>
      </c>
      <c r="Q17" s="353"/>
      <c r="R17" s="152"/>
      <c r="S17" s="511"/>
      <c r="T17" s="152"/>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row>
    <row r="18" spans="2:102" ht="120.75" customHeight="1" x14ac:dyDescent="0.25">
      <c r="B18" s="525" t="s">
        <v>412</v>
      </c>
      <c r="C18" s="158" t="s">
        <v>245</v>
      </c>
      <c r="D18" s="119"/>
      <c r="E18" s="119" t="s">
        <v>593</v>
      </c>
      <c r="F18" s="158" t="s">
        <v>218</v>
      </c>
      <c r="G18" s="120" t="s">
        <v>388</v>
      </c>
      <c r="H18" s="525" t="s">
        <v>178</v>
      </c>
      <c r="I18" s="109" t="s">
        <v>246</v>
      </c>
      <c r="J18" s="109" t="s">
        <v>721</v>
      </c>
      <c r="K18" s="109" t="s">
        <v>243</v>
      </c>
      <c r="L18" s="109" t="s">
        <v>248</v>
      </c>
      <c r="M18" s="102">
        <v>113</v>
      </c>
      <c r="N18" s="102">
        <v>14</v>
      </c>
      <c r="O18" s="152"/>
      <c r="P18" s="152"/>
      <c r="Q18" s="137">
        <v>38014</v>
      </c>
      <c r="R18" s="109" t="s">
        <v>623</v>
      </c>
      <c r="S18" s="154"/>
      <c r="T18" s="109"/>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113"/>
      <c r="CX18" s="113"/>
    </row>
    <row r="19" spans="2:102" ht="100.5" customHeight="1" x14ac:dyDescent="0.25">
      <c r="B19" s="102">
        <v>21</v>
      </c>
      <c r="C19" s="119" t="s">
        <v>5</v>
      </c>
      <c r="D19" s="119"/>
      <c r="E19" s="119" t="s">
        <v>6</v>
      </c>
      <c r="F19" s="119" t="s">
        <v>342</v>
      </c>
      <c r="G19" s="109" t="s">
        <v>7</v>
      </c>
      <c r="H19" s="102" t="s">
        <v>181</v>
      </c>
      <c r="I19" s="109" t="s">
        <v>14</v>
      </c>
      <c r="J19" s="109" t="s">
        <v>722</v>
      </c>
      <c r="K19" s="109" t="s">
        <v>652</v>
      </c>
      <c r="L19" s="109" t="s">
        <v>248</v>
      </c>
      <c r="M19" s="102"/>
      <c r="N19" s="102">
        <v>18</v>
      </c>
      <c r="O19" s="152"/>
      <c r="P19" s="152"/>
      <c r="Q19" s="137">
        <v>38014</v>
      </c>
      <c r="R19" s="109" t="s">
        <v>8</v>
      </c>
      <c r="S19" s="154"/>
      <c r="T19" s="109"/>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113"/>
      <c r="CX19" s="113"/>
    </row>
    <row r="20" spans="2:102" ht="96" customHeight="1" x14ac:dyDescent="0.25">
      <c r="B20" s="102"/>
      <c r="C20" s="119"/>
      <c r="D20" s="119"/>
      <c r="E20" s="119" t="s">
        <v>158</v>
      </c>
      <c r="F20" s="119" t="s">
        <v>218</v>
      </c>
      <c r="G20" s="109" t="s">
        <v>163</v>
      </c>
      <c r="H20" s="102" t="s">
        <v>181</v>
      </c>
      <c r="I20" s="109" t="s">
        <v>163</v>
      </c>
      <c r="J20" s="109" t="s">
        <v>722</v>
      </c>
      <c r="K20" s="109" t="s">
        <v>164</v>
      </c>
      <c r="L20" s="109" t="s">
        <v>248</v>
      </c>
      <c r="M20" s="102"/>
      <c r="N20" s="102">
        <v>15</v>
      </c>
      <c r="O20" s="152"/>
      <c r="P20" s="152"/>
      <c r="Q20" s="137">
        <v>38119</v>
      </c>
      <c r="R20" s="109" t="s">
        <v>99</v>
      </c>
      <c r="S20" s="154"/>
      <c r="T20" s="109"/>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row>
    <row r="21" spans="2:102" ht="94.5" customHeight="1" x14ac:dyDescent="0.25">
      <c r="B21" s="102"/>
      <c r="C21" s="119"/>
      <c r="D21" s="521"/>
      <c r="E21" s="521" t="s">
        <v>160</v>
      </c>
      <c r="F21" s="521" t="s">
        <v>218</v>
      </c>
      <c r="G21" s="526" t="s">
        <v>162</v>
      </c>
      <c r="H21" s="524" t="s">
        <v>181</v>
      </c>
      <c r="I21" s="526" t="s">
        <v>162</v>
      </c>
      <c r="J21" s="526" t="s">
        <v>722</v>
      </c>
      <c r="K21" s="526" t="s">
        <v>164</v>
      </c>
      <c r="L21" s="526" t="s">
        <v>248</v>
      </c>
      <c r="M21" s="524"/>
      <c r="N21" s="524">
        <v>15</v>
      </c>
      <c r="O21" s="352"/>
      <c r="P21" s="352"/>
      <c r="Q21" s="351">
        <v>38119</v>
      </c>
      <c r="R21" s="526" t="s">
        <v>99</v>
      </c>
      <c r="S21" s="512"/>
      <c r="T21" s="526"/>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c r="CH21" s="113"/>
      <c r="CI21" s="113"/>
      <c r="CJ21" s="113"/>
      <c r="CK21" s="113"/>
      <c r="CL21" s="113"/>
      <c r="CM21" s="113"/>
      <c r="CN21" s="113"/>
      <c r="CO21" s="113"/>
      <c r="CP21" s="113"/>
      <c r="CQ21" s="113"/>
      <c r="CR21" s="113"/>
      <c r="CS21" s="113"/>
      <c r="CT21" s="113"/>
      <c r="CU21" s="113"/>
      <c r="CV21" s="113"/>
      <c r="CW21" s="113"/>
      <c r="CX21" s="113"/>
    </row>
    <row r="22" spans="2:102" ht="94.5" customHeight="1" x14ac:dyDescent="0.25">
      <c r="B22" s="390"/>
      <c r="C22" s="391"/>
      <c r="D22" s="119"/>
      <c r="E22" s="539" t="s">
        <v>307</v>
      </c>
      <c r="F22" s="119" t="s">
        <v>299</v>
      </c>
      <c r="G22" s="109" t="s">
        <v>308</v>
      </c>
      <c r="H22" s="102" t="s">
        <v>181</v>
      </c>
      <c r="I22" s="109" t="s">
        <v>309</v>
      </c>
      <c r="J22" s="109" t="s">
        <v>722</v>
      </c>
      <c r="K22" s="109" t="s">
        <v>310</v>
      </c>
      <c r="L22" s="109" t="s">
        <v>311</v>
      </c>
      <c r="M22" s="102"/>
      <c r="N22" s="102">
        <v>20</v>
      </c>
      <c r="O22" s="152"/>
      <c r="P22" s="152"/>
      <c r="Q22" s="137"/>
      <c r="R22" s="109"/>
      <c r="S22" s="533">
        <v>42522</v>
      </c>
      <c r="T22" s="184" t="s">
        <v>739</v>
      </c>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c r="CH22" s="113"/>
      <c r="CI22" s="113"/>
      <c r="CJ22" s="113"/>
      <c r="CK22" s="113"/>
      <c r="CL22" s="113"/>
      <c r="CM22" s="113"/>
      <c r="CN22" s="113"/>
      <c r="CO22" s="113"/>
      <c r="CP22" s="113"/>
      <c r="CQ22" s="113"/>
      <c r="CR22" s="113"/>
      <c r="CS22" s="113"/>
      <c r="CT22" s="113"/>
      <c r="CU22" s="113"/>
      <c r="CV22" s="113"/>
      <c r="CW22" s="113"/>
      <c r="CX22" s="113"/>
    </row>
    <row r="23" spans="2:102" ht="79.2" x14ac:dyDescent="0.25">
      <c r="B23" s="390"/>
      <c r="C23" s="391"/>
      <c r="D23" s="119"/>
      <c r="E23" s="361" t="s">
        <v>84</v>
      </c>
      <c r="F23" s="119" t="s">
        <v>299</v>
      </c>
      <c r="G23" s="109" t="s">
        <v>85</v>
      </c>
      <c r="H23" s="102" t="s">
        <v>181</v>
      </c>
      <c r="I23" s="109" t="s">
        <v>86</v>
      </c>
      <c r="J23" s="109" t="s">
        <v>722</v>
      </c>
      <c r="K23" s="109" t="s">
        <v>310</v>
      </c>
      <c r="L23" s="109" t="s">
        <v>311</v>
      </c>
      <c r="M23" s="102"/>
      <c r="N23" s="102">
        <v>21</v>
      </c>
      <c r="O23" s="152"/>
      <c r="P23" s="152"/>
      <c r="Q23" s="137"/>
      <c r="R23" s="109"/>
      <c r="S23" s="513"/>
      <c r="T23" s="409"/>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row>
    <row r="24" spans="2:102" ht="15" customHeight="1" x14ac:dyDescent="0.25">
      <c r="B24" s="357"/>
      <c r="C24" s="357"/>
      <c r="D24" s="560"/>
      <c r="E24" s="560"/>
      <c r="F24" s="560"/>
      <c r="G24" s="106"/>
      <c r="H24" s="108"/>
      <c r="I24" s="106"/>
      <c r="J24" s="106"/>
      <c r="K24" s="106"/>
      <c r="L24" s="106"/>
      <c r="M24" s="108"/>
      <c r="N24" s="108"/>
      <c r="O24" s="113"/>
      <c r="P24" s="113"/>
      <c r="Q24" s="113"/>
      <c r="R24" s="113"/>
      <c r="S24" s="517"/>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row>
    <row r="25" spans="2:102" ht="23.25" customHeight="1" x14ac:dyDescent="0.25">
      <c r="B25" s="108"/>
      <c r="C25" s="108"/>
      <c r="D25" s="108"/>
      <c r="E25" s="108"/>
      <c r="F25" s="108"/>
      <c r="G25" s="106"/>
      <c r="H25" s="466"/>
      <c r="I25" s="108"/>
      <c r="J25" s="108"/>
      <c r="K25" s="108"/>
      <c r="L25" s="108"/>
      <c r="M25" s="108"/>
      <c r="N25" s="108"/>
      <c r="O25" s="113"/>
      <c r="P25" s="113"/>
      <c r="Q25" s="113"/>
      <c r="R25" s="113"/>
      <c r="S25" s="517"/>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c r="BY25" s="113"/>
      <c r="BZ25" s="113"/>
      <c r="CA25" s="113"/>
      <c r="CB25" s="113"/>
      <c r="CC25" s="113"/>
      <c r="CD25" s="113"/>
      <c r="CE25" s="113"/>
      <c r="CF25" s="113"/>
      <c r="CG25" s="113"/>
      <c r="CH25" s="113"/>
      <c r="CI25" s="113"/>
      <c r="CJ25" s="113"/>
      <c r="CK25" s="113"/>
      <c r="CL25" s="113"/>
      <c r="CM25" s="113"/>
      <c r="CN25" s="113"/>
      <c r="CO25" s="113"/>
      <c r="CP25" s="113"/>
      <c r="CQ25" s="113"/>
      <c r="CR25" s="113"/>
      <c r="CS25" s="113"/>
      <c r="CT25" s="113"/>
      <c r="CU25" s="113"/>
      <c r="CV25" s="113"/>
      <c r="CW25" s="113"/>
      <c r="CX25" s="113"/>
    </row>
    <row r="26" spans="2:102" x14ac:dyDescent="0.25">
      <c r="B26" s="108"/>
      <c r="C26" s="108"/>
      <c r="D26" s="108"/>
      <c r="E26" s="108"/>
      <c r="F26" s="108"/>
      <c r="G26" s="106"/>
      <c r="H26" s="466"/>
      <c r="I26" s="106"/>
      <c r="J26" s="106"/>
      <c r="K26" s="106"/>
      <c r="L26" s="106"/>
      <c r="M26" s="106"/>
      <c r="N26" s="106"/>
      <c r="O26" s="113"/>
      <c r="P26" s="113"/>
      <c r="Q26" s="113"/>
      <c r="R26" s="113"/>
      <c r="S26" s="517"/>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c r="CS26" s="113"/>
      <c r="CT26" s="113"/>
      <c r="CU26" s="113"/>
      <c r="CV26" s="113"/>
      <c r="CW26" s="113"/>
      <c r="CX26" s="113"/>
    </row>
    <row r="27" spans="2:102" ht="30" customHeight="1" x14ac:dyDescent="0.25">
      <c r="B27" s="108"/>
      <c r="C27" s="108"/>
      <c r="D27" s="108"/>
      <c r="E27" s="108"/>
      <c r="F27" s="108"/>
      <c r="G27" s="106"/>
      <c r="H27" s="466"/>
      <c r="I27" s="108"/>
      <c r="J27" s="108"/>
      <c r="K27" s="108"/>
      <c r="L27" s="108"/>
      <c r="M27" s="108"/>
      <c r="N27" s="108"/>
      <c r="O27" s="113"/>
      <c r="P27" s="113"/>
      <c r="Q27" s="113"/>
      <c r="R27" s="113"/>
      <c r="S27" s="517"/>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113"/>
      <c r="CX27" s="113"/>
    </row>
    <row r="28" spans="2:102" x14ac:dyDescent="0.25">
      <c r="B28" s="108"/>
      <c r="C28" s="108"/>
      <c r="D28" s="108"/>
      <c r="E28" s="108"/>
      <c r="F28" s="108"/>
      <c r="G28" s="106"/>
      <c r="H28" s="466"/>
      <c r="I28" s="106"/>
      <c r="J28" s="106"/>
      <c r="K28" s="106"/>
      <c r="L28" s="106"/>
      <c r="M28" s="106"/>
      <c r="N28" s="106"/>
      <c r="O28" s="113"/>
      <c r="P28" s="113"/>
      <c r="Q28" s="113"/>
      <c r="R28" s="113"/>
      <c r="S28" s="517"/>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c r="CQ28" s="113"/>
      <c r="CR28" s="113"/>
      <c r="CS28" s="113"/>
      <c r="CT28" s="113"/>
      <c r="CU28" s="113"/>
      <c r="CV28" s="113"/>
      <c r="CW28" s="113"/>
      <c r="CX28" s="113"/>
    </row>
    <row r="29" spans="2:102" ht="33.75" customHeight="1" x14ac:dyDescent="0.25">
      <c r="B29" s="108"/>
      <c r="C29" s="108"/>
      <c r="D29" s="108"/>
      <c r="E29" s="108"/>
      <c r="F29" s="108"/>
      <c r="G29" s="106"/>
      <c r="H29" s="466"/>
      <c r="I29" s="106"/>
      <c r="J29" s="106"/>
      <c r="K29" s="106"/>
      <c r="L29" s="107"/>
      <c r="M29" s="107"/>
      <c r="N29" s="107"/>
      <c r="O29" s="113"/>
      <c r="P29" s="113"/>
      <c r="Q29" s="113"/>
      <c r="R29" s="113"/>
      <c r="S29" s="517"/>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c r="CC29" s="113"/>
      <c r="CD29" s="113"/>
      <c r="CE29" s="113"/>
      <c r="CF29" s="113"/>
      <c r="CG29" s="113"/>
      <c r="CH29" s="113"/>
      <c r="CI29" s="113"/>
      <c r="CJ29" s="113"/>
      <c r="CK29" s="113"/>
      <c r="CL29" s="113"/>
      <c r="CM29" s="113"/>
      <c r="CN29" s="113"/>
      <c r="CO29" s="113"/>
      <c r="CP29" s="113"/>
      <c r="CQ29" s="113"/>
      <c r="CR29" s="113"/>
      <c r="CS29" s="113"/>
      <c r="CT29" s="113"/>
      <c r="CU29" s="113"/>
      <c r="CV29" s="113"/>
      <c r="CW29" s="113"/>
      <c r="CX29" s="113"/>
    </row>
    <row r="30" spans="2:102" ht="12.75" customHeight="1" x14ac:dyDescent="0.25">
      <c r="B30" s="108"/>
      <c r="C30" s="108"/>
      <c r="D30" s="108"/>
      <c r="E30" s="108"/>
      <c r="F30" s="108"/>
      <c r="G30" s="106"/>
      <c r="H30" s="108"/>
      <c r="I30" s="108"/>
      <c r="J30" s="108"/>
      <c r="K30" s="108"/>
      <c r="L30" s="108"/>
      <c r="M30" s="108"/>
      <c r="N30" s="108"/>
      <c r="O30" s="113"/>
      <c r="P30" s="113"/>
      <c r="Q30" s="113"/>
      <c r="R30" s="113"/>
      <c r="S30" s="517"/>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3"/>
      <c r="CL30" s="113"/>
      <c r="CM30" s="113"/>
      <c r="CN30" s="113"/>
      <c r="CO30" s="113"/>
      <c r="CP30" s="113"/>
      <c r="CQ30" s="113"/>
      <c r="CR30" s="113"/>
      <c r="CS30" s="113"/>
      <c r="CT30" s="113"/>
      <c r="CU30" s="113"/>
      <c r="CV30" s="113"/>
      <c r="CW30" s="113"/>
      <c r="CX30" s="113"/>
    </row>
    <row r="31" spans="2:102" ht="171" customHeight="1" x14ac:dyDescent="0.25">
      <c r="B31" s="108"/>
      <c r="C31" s="108"/>
      <c r="D31" s="108"/>
      <c r="E31" s="108"/>
      <c r="F31" s="108"/>
      <c r="G31" s="106"/>
      <c r="H31" s="108"/>
      <c r="I31" s="108"/>
      <c r="J31" s="108"/>
      <c r="K31" s="108"/>
      <c r="L31" s="108"/>
      <c r="M31" s="108"/>
      <c r="N31" s="108"/>
      <c r="O31" s="113"/>
      <c r="P31" s="113"/>
      <c r="Q31" s="113"/>
      <c r="R31" s="113"/>
      <c r="S31" s="517"/>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113"/>
      <c r="CX31" s="113"/>
    </row>
    <row r="32" spans="2:102" ht="30.75" customHeight="1" x14ac:dyDescent="0.25">
      <c r="B32" s="108"/>
      <c r="C32" s="108"/>
      <c r="D32" s="108"/>
      <c r="E32" s="108"/>
      <c r="F32" s="108"/>
      <c r="G32" s="106"/>
      <c r="H32" s="108"/>
      <c r="I32" s="108"/>
      <c r="J32" s="108"/>
      <c r="K32" s="108"/>
      <c r="L32" s="108"/>
      <c r="M32" s="108"/>
      <c r="N32" s="108"/>
      <c r="O32" s="113"/>
      <c r="P32" s="113"/>
      <c r="Q32" s="113"/>
      <c r="R32" s="113"/>
      <c r="S32" s="517"/>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113"/>
      <c r="CO32" s="113"/>
      <c r="CP32" s="113"/>
      <c r="CQ32" s="113"/>
      <c r="CR32" s="113"/>
      <c r="CS32" s="113"/>
      <c r="CT32" s="113"/>
      <c r="CU32" s="113"/>
      <c r="CV32" s="113"/>
      <c r="CW32" s="113"/>
      <c r="CX32" s="113"/>
    </row>
    <row r="33" spans="2:102" x14ac:dyDescent="0.25">
      <c r="B33" s="108"/>
      <c r="C33" s="108"/>
      <c r="D33" s="108"/>
      <c r="E33" s="108"/>
      <c r="F33" s="108"/>
      <c r="G33" s="106"/>
      <c r="H33" s="108"/>
      <c r="I33" s="108"/>
      <c r="J33" s="108"/>
      <c r="K33" s="108"/>
      <c r="L33" s="108"/>
      <c r="M33" s="108"/>
      <c r="N33" s="108"/>
      <c r="O33" s="113"/>
      <c r="P33" s="113"/>
      <c r="Q33" s="113"/>
      <c r="R33" s="113"/>
      <c r="S33" s="517"/>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c r="CH33" s="113"/>
      <c r="CI33" s="113"/>
      <c r="CJ33" s="113"/>
      <c r="CK33" s="113"/>
      <c r="CL33" s="113"/>
      <c r="CM33" s="113"/>
      <c r="CN33" s="113"/>
      <c r="CO33" s="113"/>
      <c r="CP33" s="113"/>
      <c r="CQ33" s="113"/>
      <c r="CR33" s="113"/>
      <c r="CS33" s="113"/>
      <c r="CT33" s="113"/>
      <c r="CU33" s="113"/>
      <c r="CV33" s="113"/>
      <c r="CW33" s="113"/>
      <c r="CX33" s="113"/>
    </row>
    <row r="34" spans="2:102" ht="30.75" customHeight="1" x14ac:dyDescent="0.25">
      <c r="B34" s="108"/>
      <c r="C34" s="108"/>
      <c r="D34" s="108"/>
      <c r="E34" s="108"/>
      <c r="F34" s="108"/>
      <c r="G34" s="106"/>
      <c r="H34" s="466"/>
      <c r="I34" s="108"/>
      <c r="J34" s="108"/>
      <c r="K34" s="108"/>
      <c r="L34" s="108"/>
      <c r="M34" s="108"/>
      <c r="N34" s="108"/>
      <c r="O34" s="113"/>
      <c r="P34" s="113"/>
      <c r="Q34" s="113"/>
      <c r="R34" s="113"/>
      <c r="S34" s="517"/>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c r="CN34" s="113"/>
      <c r="CO34" s="113"/>
      <c r="CP34" s="113"/>
      <c r="CQ34" s="113"/>
      <c r="CR34" s="113"/>
      <c r="CS34" s="113"/>
      <c r="CT34" s="113"/>
      <c r="CU34" s="113"/>
      <c r="CV34" s="113"/>
      <c r="CW34" s="113"/>
      <c r="CX34" s="113"/>
    </row>
    <row r="35" spans="2:102" ht="18" customHeight="1" x14ac:dyDescent="0.25">
      <c r="B35" s="108"/>
      <c r="C35" s="108"/>
      <c r="D35" s="108"/>
      <c r="E35" s="108"/>
      <c r="F35" s="108"/>
      <c r="G35" s="106"/>
      <c r="H35" s="108"/>
      <c r="I35" s="528"/>
      <c r="J35" s="528"/>
      <c r="K35" s="528"/>
      <c r="L35" s="108"/>
      <c r="M35" s="108"/>
      <c r="N35" s="108"/>
      <c r="O35" s="113"/>
      <c r="P35" s="113"/>
      <c r="Q35" s="113"/>
      <c r="R35" s="113"/>
      <c r="S35" s="517"/>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c r="CC35" s="113"/>
      <c r="CD35" s="113"/>
      <c r="CE35" s="113"/>
      <c r="CF35" s="113"/>
      <c r="CG35" s="113"/>
      <c r="CH35" s="113"/>
      <c r="CI35" s="113"/>
      <c r="CJ35" s="113"/>
      <c r="CK35" s="113"/>
      <c r="CL35" s="113"/>
      <c r="CM35" s="113"/>
      <c r="CN35" s="113"/>
      <c r="CO35" s="113"/>
      <c r="CP35" s="113"/>
      <c r="CQ35" s="113"/>
      <c r="CR35" s="113"/>
      <c r="CS35" s="113"/>
      <c r="CT35" s="113"/>
      <c r="CU35" s="113"/>
      <c r="CV35" s="113"/>
      <c r="CW35" s="113"/>
      <c r="CX35" s="113"/>
    </row>
    <row r="36" spans="2:102" x14ac:dyDescent="0.25">
      <c r="B36" s="108"/>
      <c r="C36" s="108"/>
      <c r="D36" s="108"/>
      <c r="E36" s="108"/>
      <c r="F36" s="108"/>
      <c r="G36" s="106"/>
      <c r="H36" s="108"/>
      <c r="I36" s="528"/>
      <c r="J36" s="528"/>
      <c r="K36" s="528"/>
      <c r="L36" s="108"/>
      <c r="M36" s="108"/>
      <c r="N36" s="108"/>
      <c r="O36" s="113"/>
      <c r="P36" s="113"/>
      <c r="Q36" s="113"/>
      <c r="R36" s="113"/>
      <c r="S36" s="517"/>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3"/>
      <c r="CH36" s="113"/>
      <c r="CI36" s="113"/>
      <c r="CJ36" s="113"/>
      <c r="CK36" s="113"/>
      <c r="CL36" s="113"/>
      <c r="CM36" s="113"/>
      <c r="CN36" s="113"/>
      <c r="CO36" s="113"/>
      <c r="CP36" s="113"/>
      <c r="CQ36" s="113"/>
      <c r="CR36" s="113"/>
      <c r="CS36" s="113"/>
      <c r="CT36" s="113"/>
      <c r="CU36" s="113"/>
      <c r="CV36" s="113"/>
      <c r="CW36" s="113"/>
      <c r="CX36" s="113"/>
    </row>
    <row r="37" spans="2:102" ht="51" customHeight="1" x14ac:dyDescent="0.25">
      <c r="B37" s="108"/>
      <c r="C37" s="108"/>
      <c r="D37" s="108"/>
      <c r="E37" s="108"/>
      <c r="F37" s="108"/>
      <c r="G37" s="106"/>
      <c r="H37" s="108"/>
      <c r="I37" s="108"/>
      <c r="J37" s="108"/>
      <c r="K37" s="108"/>
      <c r="L37" s="108"/>
      <c r="M37" s="108"/>
      <c r="N37" s="108"/>
      <c r="O37" s="113"/>
      <c r="P37" s="113"/>
      <c r="Q37" s="113"/>
      <c r="R37" s="113"/>
      <c r="S37" s="517"/>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c r="CH37" s="113"/>
      <c r="CI37" s="113"/>
      <c r="CJ37" s="113"/>
      <c r="CK37" s="113"/>
      <c r="CL37" s="113"/>
      <c r="CM37" s="113"/>
      <c r="CN37" s="113"/>
      <c r="CO37" s="113"/>
      <c r="CP37" s="113"/>
      <c r="CQ37" s="113"/>
      <c r="CR37" s="113"/>
      <c r="CS37" s="113"/>
      <c r="CT37" s="113"/>
      <c r="CU37" s="113"/>
      <c r="CV37" s="113"/>
      <c r="CW37" s="113"/>
      <c r="CX37" s="113"/>
    </row>
    <row r="38" spans="2:102" x14ac:dyDescent="0.25">
      <c r="B38" s="108"/>
      <c r="C38" s="108"/>
      <c r="D38" s="108"/>
      <c r="E38" s="108"/>
      <c r="F38" s="108"/>
      <c r="G38" s="106"/>
      <c r="H38" s="108"/>
      <c r="I38" s="528"/>
      <c r="J38" s="528"/>
      <c r="K38" s="528"/>
      <c r="L38" s="108"/>
      <c r="M38" s="108"/>
      <c r="N38" s="108"/>
      <c r="O38" s="113"/>
      <c r="P38" s="113"/>
      <c r="Q38" s="113"/>
      <c r="R38" s="113"/>
      <c r="S38" s="517"/>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c r="BY38" s="113"/>
      <c r="BZ38" s="113"/>
      <c r="CA38" s="113"/>
      <c r="CB38" s="113"/>
      <c r="CC38" s="113"/>
      <c r="CD38" s="113"/>
      <c r="CE38" s="113"/>
      <c r="CF38" s="113"/>
      <c r="CG38" s="113"/>
      <c r="CH38" s="113"/>
      <c r="CI38" s="113"/>
      <c r="CJ38" s="113"/>
      <c r="CK38" s="113"/>
      <c r="CL38" s="113"/>
      <c r="CM38" s="113"/>
      <c r="CN38" s="113"/>
      <c r="CO38" s="113"/>
      <c r="CP38" s="113"/>
      <c r="CQ38" s="113"/>
      <c r="CR38" s="113"/>
      <c r="CS38" s="113"/>
      <c r="CT38" s="113"/>
      <c r="CU38" s="113"/>
      <c r="CV38" s="113"/>
      <c r="CW38" s="113"/>
      <c r="CX38" s="113"/>
    </row>
    <row r="39" spans="2:102" x14ac:dyDescent="0.25">
      <c r="B39" s="108"/>
      <c r="C39" s="108"/>
      <c r="D39" s="108"/>
      <c r="E39" s="108"/>
      <c r="F39" s="108"/>
      <c r="G39" s="106"/>
      <c r="H39" s="108"/>
      <c r="I39" s="528"/>
      <c r="J39" s="528"/>
      <c r="K39" s="528"/>
      <c r="L39" s="108"/>
      <c r="M39" s="108"/>
      <c r="N39" s="108"/>
      <c r="O39" s="113"/>
      <c r="P39" s="113"/>
      <c r="Q39" s="113"/>
      <c r="R39" s="113"/>
      <c r="S39" s="517"/>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c r="BR39" s="113"/>
      <c r="BS39" s="113"/>
      <c r="BT39" s="113"/>
      <c r="BU39" s="113"/>
      <c r="BV39" s="113"/>
      <c r="BW39" s="113"/>
      <c r="BX39" s="113"/>
      <c r="BY39" s="113"/>
      <c r="BZ39" s="113"/>
      <c r="CA39" s="113"/>
      <c r="CB39" s="113"/>
      <c r="CC39" s="113"/>
      <c r="CD39" s="113"/>
      <c r="CE39" s="113"/>
      <c r="CF39" s="113"/>
      <c r="CG39" s="113"/>
      <c r="CH39" s="113"/>
      <c r="CI39" s="113"/>
      <c r="CJ39" s="113"/>
      <c r="CK39" s="113"/>
      <c r="CL39" s="113"/>
      <c r="CM39" s="113"/>
      <c r="CN39" s="113"/>
      <c r="CO39" s="113"/>
      <c r="CP39" s="113"/>
      <c r="CQ39" s="113"/>
      <c r="CR39" s="113"/>
      <c r="CS39" s="113"/>
      <c r="CT39" s="113"/>
      <c r="CU39" s="113"/>
      <c r="CV39" s="113"/>
      <c r="CW39" s="113"/>
      <c r="CX39" s="113"/>
    </row>
    <row r="40" spans="2:102" x14ac:dyDescent="0.25">
      <c r="B40" s="108"/>
      <c r="C40" s="108"/>
      <c r="D40" s="108"/>
      <c r="E40" s="108"/>
      <c r="F40" s="108"/>
      <c r="G40" s="106"/>
      <c r="H40" s="108"/>
      <c r="I40" s="108"/>
      <c r="J40" s="108"/>
      <c r="K40" s="108"/>
      <c r="L40" s="108"/>
      <c r="M40" s="108"/>
      <c r="N40" s="108"/>
      <c r="O40" s="113"/>
      <c r="P40" s="113"/>
      <c r="Q40" s="113"/>
      <c r="R40" s="113"/>
      <c r="S40" s="517"/>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3"/>
      <c r="BR40" s="113"/>
      <c r="BS40" s="113"/>
      <c r="BT40" s="113"/>
      <c r="BU40" s="113"/>
      <c r="BV40" s="113"/>
      <c r="BW40" s="113"/>
      <c r="BX40" s="113"/>
      <c r="BY40" s="113"/>
      <c r="BZ40" s="113"/>
      <c r="CA40" s="113"/>
      <c r="CB40" s="113"/>
      <c r="CC40" s="113"/>
      <c r="CD40" s="113"/>
      <c r="CE40" s="113"/>
      <c r="CF40" s="113"/>
      <c r="CG40" s="113"/>
      <c r="CH40" s="113"/>
      <c r="CI40" s="113"/>
      <c r="CJ40" s="113"/>
      <c r="CK40" s="113"/>
      <c r="CL40" s="113"/>
      <c r="CM40" s="113"/>
      <c r="CN40" s="113"/>
      <c r="CO40" s="113"/>
      <c r="CP40" s="113"/>
      <c r="CQ40" s="113"/>
      <c r="CR40" s="113"/>
      <c r="CS40" s="113"/>
      <c r="CT40" s="113"/>
      <c r="CU40" s="113"/>
      <c r="CV40" s="113"/>
      <c r="CW40" s="113"/>
      <c r="CX40" s="113"/>
    </row>
    <row r="41" spans="2:102" ht="149.25" customHeight="1" x14ac:dyDescent="0.25">
      <c r="B41" s="108"/>
      <c r="C41" s="108"/>
      <c r="D41" s="108"/>
      <c r="E41" s="108"/>
      <c r="F41" s="108"/>
      <c r="G41" s="106"/>
      <c r="H41" s="108"/>
      <c r="I41" s="108"/>
      <c r="J41" s="108"/>
      <c r="K41" s="108"/>
      <c r="L41" s="108"/>
      <c r="M41" s="108"/>
      <c r="N41" s="108"/>
      <c r="O41" s="113"/>
      <c r="P41" s="113"/>
      <c r="Q41" s="113"/>
      <c r="R41" s="113"/>
      <c r="S41" s="517"/>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3"/>
      <c r="BR41" s="113"/>
      <c r="BS41" s="113"/>
      <c r="BT41" s="113"/>
      <c r="BU41" s="113"/>
      <c r="BV41" s="113"/>
      <c r="BW41" s="113"/>
      <c r="BX41" s="113"/>
      <c r="BY41" s="113"/>
      <c r="BZ41" s="113"/>
      <c r="CA41" s="113"/>
      <c r="CB41" s="113"/>
      <c r="CC41" s="113"/>
      <c r="CD41" s="113"/>
      <c r="CE41" s="113"/>
      <c r="CF41" s="113"/>
      <c r="CG41" s="113"/>
      <c r="CH41" s="113"/>
      <c r="CI41" s="113"/>
      <c r="CJ41" s="113"/>
      <c r="CK41" s="113"/>
      <c r="CL41" s="113"/>
      <c r="CM41" s="113"/>
      <c r="CN41" s="113"/>
      <c r="CO41" s="113"/>
      <c r="CP41" s="113"/>
      <c r="CQ41" s="113"/>
      <c r="CR41" s="113"/>
      <c r="CS41" s="113"/>
      <c r="CT41" s="113"/>
      <c r="CU41" s="113"/>
      <c r="CV41" s="113"/>
      <c r="CW41" s="113"/>
      <c r="CX41" s="113"/>
    </row>
    <row r="42" spans="2:102" x14ac:dyDescent="0.25">
      <c r="B42" s="108"/>
      <c r="C42" s="108"/>
      <c r="D42" s="108"/>
      <c r="E42" s="108"/>
      <c r="F42" s="108"/>
      <c r="G42" s="106"/>
      <c r="H42" s="108"/>
      <c r="I42" s="108"/>
      <c r="J42" s="108"/>
      <c r="K42" s="108"/>
      <c r="L42" s="108"/>
      <c r="M42" s="108"/>
      <c r="N42" s="108"/>
      <c r="O42" s="113"/>
      <c r="P42" s="113"/>
      <c r="Q42" s="113"/>
      <c r="R42" s="113"/>
      <c r="S42" s="517"/>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3"/>
      <c r="BR42" s="113"/>
      <c r="BS42" s="113"/>
      <c r="BT42" s="113"/>
      <c r="BU42" s="113"/>
      <c r="BV42" s="113"/>
      <c r="BW42" s="113"/>
      <c r="BX42" s="113"/>
      <c r="BY42" s="113"/>
      <c r="BZ42" s="113"/>
      <c r="CA42" s="113"/>
      <c r="CB42" s="113"/>
      <c r="CC42" s="113"/>
      <c r="CD42" s="113"/>
      <c r="CE42" s="113"/>
      <c r="CF42" s="113"/>
      <c r="CG42" s="113"/>
      <c r="CH42" s="113"/>
      <c r="CI42" s="113"/>
      <c r="CJ42" s="113"/>
      <c r="CK42" s="113"/>
      <c r="CL42" s="113"/>
      <c r="CM42" s="113"/>
      <c r="CN42" s="113"/>
      <c r="CO42" s="113"/>
      <c r="CP42" s="113"/>
      <c r="CQ42" s="113"/>
      <c r="CR42" s="113"/>
      <c r="CS42" s="113"/>
      <c r="CT42" s="113"/>
      <c r="CU42" s="113"/>
      <c r="CV42" s="113"/>
      <c r="CW42" s="113"/>
      <c r="CX42" s="113"/>
    </row>
    <row r="43" spans="2:102" x14ac:dyDescent="0.25">
      <c r="B43" s="108"/>
      <c r="C43" s="108"/>
      <c r="D43" s="108"/>
      <c r="E43" s="108"/>
      <c r="F43" s="108"/>
      <c r="G43" s="106"/>
      <c r="H43" s="108"/>
      <c r="I43" s="108"/>
      <c r="J43" s="108"/>
      <c r="K43" s="108"/>
      <c r="L43" s="108"/>
      <c r="M43" s="108"/>
      <c r="N43" s="108"/>
      <c r="O43" s="113"/>
      <c r="P43" s="113"/>
      <c r="Q43" s="113"/>
      <c r="R43" s="113"/>
      <c r="S43" s="517"/>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c r="CD43" s="113"/>
      <c r="CE43" s="113"/>
      <c r="CF43" s="113"/>
      <c r="CG43" s="113"/>
      <c r="CH43" s="113"/>
      <c r="CI43" s="113"/>
      <c r="CJ43" s="113"/>
      <c r="CK43" s="113"/>
      <c r="CL43" s="113"/>
      <c r="CM43" s="113"/>
      <c r="CN43" s="113"/>
      <c r="CO43" s="113"/>
      <c r="CP43" s="113"/>
      <c r="CQ43" s="113"/>
      <c r="CR43" s="113"/>
      <c r="CS43" s="113"/>
      <c r="CT43" s="113"/>
      <c r="CU43" s="113"/>
      <c r="CV43" s="113"/>
      <c r="CW43" s="113"/>
      <c r="CX43" s="113"/>
    </row>
    <row r="44" spans="2:102" x14ac:dyDescent="0.25">
      <c r="B44" s="108"/>
      <c r="C44" s="108"/>
      <c r="D44" s="108"/>
      <c r="E44" s="108"/>
      <c r="F44" s="108"/>
      <c r="G44" s="106"/>
      <c r="H44" s="108"/>
      <c r="I44" s="108"/>
      <c r="J44" s="108"/>
      <c r="K44" s="108"/>
      <c r="L44" s="108"/>
      <c r="M44" s="108"/>
      <c r="N44" s="108"/>
      <c r="O44" s="113"/>
      <c r="P44" s="113"/>
      <c r="Q44" s="113"/>
      <c r="R44" s="113"/>
      <c r="S44" s="517"/>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3"/>
      <c r="BX44" s="113"/>
      <c r="BY44" s="113"/>
      <c r="BZ44" s="113"/>
      <c r="CA44" s="113"/>
      <c r="CB44" s="113"/>
      <c r="CC44" s="113"/>
      <c r="CD44" s="113"/>
      <c r="CE44" s="113"/>
      <c r="CF44" s="113"/>
      <c r="CG44" s="113"/>
      <c r="CH44" s="113"/>
      <c r="CI44" s="113"/>
      <c r="CJ44" s="113"/>
      <c r="CK44" s="113"/>
      <c r="CL44" s="113"/>
      <c r="CM44" s="113"/>
      <c r="CN44" s="113"/>
      <c r="CO44" s="113"/>
      <c r="CP44" s="113"/>
      <c r="CQ44" s="113"/>
      <c r="CR44" s="113"/>
      <c r="CS44" s="113"/>
      <c r="CT44" s="113"/>
      <c r="CU44" s="113"/>
      <c r="CV44" s="113"/>
      <c r="CW44" s="113"/>
      <c r="CX44" s="113"/>
    </row>
    <row r="45" spans="2:102" x14ac:dyDescent="0.25">
      <c r="B45" s="108"/>
      <c r="C45" s="108"/>
      <c r="D45" s="108"/>
      <c r="E45" s="108"/>
      <c r="F45" s="108"/>
      <c r="G45" s="106"/>
      <c r="H45" s="108"/>
      <c r="I45" s="108"/>
      <c r="J45" s="108"/>
      <c r="K45" s="108"/>
      <c r="L45" s="108"/>
      <c r="M45" s="108"/>
      <c r="N45" s="108"/>
      <c r="O45" s="113"/>
      <c r="P45" s="113"/>
      <c r="Q45" s="113"/>
      <c r="R45" s="113"/>
      <c r="S45" s="517"/>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3"/>
      <c r="BR45" s="113"/>
      <c r="BS45" s="113"/>
      <c r="BT45" s="113"/>
      <c r="BU45" s="113"/>
      <c r="BV45" s="113"/>
      <c r="BW45" s="113"/>
      <c r="BX45" s="113"/>
      <c r="BY45" s="113"/>
      <c r="BZ45" s="113"/>
      <c r="CA45" s="113"/>
      <c r="CB45" s="113"/>
      <c r="CC45" s="113"/>
      <c r="CD45" s="113"/>
      <c r="CE45" s="113"/>
      <c r="CF45" s="113"/>
      <c r="CG45" s="113"/>
      <c r="CH45" s="113"/>
      <c r="CI45" s="113"/>
      <c r="CJ45" s="113"/>
      <c r="CK45" s="113"/>
      <c r="CL45" s="113"/>
      <c r="CM45" s="113"/>
      <c r="CN45" s="113"/>
      <c r="CO45" s="113"/>
      <c r="CP45" s="113"/>
      <c r="CQ45" s="113"/>
      <c r="CR45" s="113"/>
      <c r="CS45" s="113"/>
      <c r="CT45" s="113"/>
      <c r="CU45" s="113"/>
      <c r="CV45" s="113"/>
      <c r="CW45" s="113"/>
      <c r="CX45" s="113"/>
    </row>
    <row r="46" spans="2:102" x14ac:dyDescent="0.25">
      <c r="B46" s="108"/>
      <c r="C46" s="108"/>
      <c r="D46" s="108"/>
      <c r="E46" s="108"/>
      <c r="F46" s="108"/>
      <c r="G46" s="106"/>
      <c r="H46" s="108"/>
      <c r="I46" s="108"/>
      <c r="J46" s="108"/>
      <c r="K46" s="108"/>
      <c r="L46" s="108"/>
      <c r="M46" s="108"/>
      <c r="N46" s="108"/>
      <c r="O46" s="113"/>
      <c r="P46" s="113"/>
      <c r="Q46" s="113"/>
      <c r="R46" s="113"/>
      <c r="S46" s="517"/>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3"/>
      <c r="CB46" s="113"/>
      <c r="CC46" s="113"/>
      <c r="CD46" s="113"/>
      <c r="CE46" s="113"/>
      <c r="CF46" s="113"/>
      <c r="CG46" s="113"/>
      <c r="CH46" s="113"/>
      <c r="CI46" s="113"/>
      <c r="CJ46" s="113"/>
      <c r="CK46" s="113"/>
      <c r="CL46" s="113"/>
      <c r="CM46" s="113"/>
      <c r="CN46" s="113"/>
      <c r="CO46" s="113"/>
      <c r="CP46" s="113"/>
      <c r="CQ46" s="113"/>
      <c r="CR46" s="113"/>
      <c r="CS46" s="113"/>
      <c r="CT46" s="113"/>
      <c r="CU46" s="113"/>
      <c r="CV46" s="113"/>
      <c r="CW46" s="113"/>
      <c r="CX46" s="113"/>
    </row>
    <row r="47" spans="2:102" x14ac:dyDescent="0.25">
      <c r="B47" s="517"/>
      <c r="C47" s="517"/>
      <c r="D47" s="517"/>
      <c r="E47" s="517"/>
      <c r="F47" s="517"/>
      <c r="G47" s="113"/>
      <c r="H47" s="517"/>
      <c r="I47" s="116"/>
      <c r="J47" s="116"/>
      <c r="K47" s="116"/>
      <c r="L47" s="113"/>
      <c r="M47" s="113"/>
      <c r="N47" s="113"/>
      <c r="O47" s="113"/>
      <c r="P47" s="113"/>
      <c r="Q47" s="113"/>
      <c r="R47" s="113"/>
      <c r="S47" s="517"/>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3"/>
      <c r="BR47" s="113"/>
      <c r="BS47" s="113"/>
      <c r="BT47" s="113"/>
      <c r="BU47" s="113"/>
      <c r="BV47" s="113"/>
      <c r="BW47" s="113"/>
      <c r="BX47" s="113"/>
      <c r="BY47" s="113"/>
      <c r="BZ47" s="113"/>
      <c r="CA47" s="113"/>
      <c r="CB47" s="113"/>
      <c r="CC47" s="113"/>
      <c r="CD47" s="113"/>
      <c r="CE47" s="113"/>
      <c r="CF47" s="113"/>
      <c r="CG47" s="113"/>
      <c r="CH47" s="113"/>
      <c r="CI47" s="113"/>
      <c r="CJ47" s="113"/>
      <c r="CK47" s="113"/>
      <c r="CL47" s="113"/>
      <c r="CM47" s="113"/>
      <c r="CN47" s="113"/>
      <c r="CO47" s="113"/>
      <c r="CP47" s="113"/>
      <c r="CQ47" s="113"/>
      <c r="CR47" s="113"/>
      <c r="CS47" s="113"/>
      <c r="CT47" s="113"/>
      <c r="CU47" s="113"/>
      <c r="CV47" s="113"/>
      <c r="CW47" s="113"/>
      <c r="CX47" s="113"/>
    </row>
    <row r="48" spans="2:102" x14ac:dyDescent="0.25">
      <c r="B48" s="113"/>
      <c r="C48" s="113"/>
      <c r="D48" s="113"/>
      <c r="E48" s="113"/>
      <c r="F48" s="113"/>
      <c r="G48" s="117"/>
      <c r="H48" s="517"/>
      <c r="I48" s="116"/>
      <c r="J48" s="116"/>
      <c r="K48" s="116"/>
      <c r="L48" s="113"/>
      <c r="M48" s="113"/>
      <c r="N48" s="113"/>
      <c r="O48" s="113"/>
      <c r="P48" s="113"/>
      <c r="Q48" s="113"/>
      <c r="R48" s="113"/>
      <c r="S48" s="517"/>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c r="BT48" s="113"/>
      <c r="BU48" s="113"/>
      <c r="BV48" s="113"/>
      <c r="BW48" s="113"/>
      <c r="BX48" s="113"/>
      <c r="BY48" s="113"/>
      <c r="BZ48" s="113"/>
      <c r="CA48" s="113"/>
      <c r="CB48" s="113"/>
      <c r="CC48" s="113"/>
      <c r="CD48" s="113"/>
      <c r="CE48" s="113"/>
      <c r="CF48" s="113"/>
      <c r="CG48" s="113"/>
      <c r="CH48" s="113"/>
      <c r="CI48" s="113"/>
      <c r="CJ48" s="113"/>
      <c r="CK48" s="113"/>
      <c r="CL48" s="113"/>
      <c r="CM48" s="113"/>
      <c r="CN48" s="113"/>
      <c r="CO48" s="113"/>
      <c r="CP48" s="113"/>
      <c r="CQ48" s="113"/>
      <c r="CR48" s="113"/>
      <c r="CS48" s="113"/>
      <c r="CT48" s="113"/>
      <c r="CU48" s="113"/>
      <c r="CV48" s="113"/>
      <c r="CW48" s="113"/>
      <c r="CX48" s="113"/>
    </row>
    <row r="49" spans="2:102" x14ac:dyDescent="0.25">
      <c r="B49" s="113"/>
      <c r="C49" s="113"/>
      <c r="D49" s="113"/>
      <c r="E49" s="113"/>
      <c r="F49" s="113"/>
      <c r="G49" s="113"/>
      <c r="H49" s="517"/>
      <c r="I49" s="116"/>
      <c r="J49" s="116"/>
      <c r="K49" s="116"/>
      <c r="L49" s="113"/>
      <c r="M49" s="113"/>
      <c r="N49" s="113"/>
      <c r="O49" s="113"/>
      <c r="P49" s="113"/>
      <c r="Q49" s="113"/>
      <c r="R49" s="113"/>
      <c r="S49" s="517"/>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113"/>
      <c r="CG49" s="113"/>
      <c r="CH49" s="113"/>
      <c r="CI49" s="113"/>
      <c r="CJ49" s="113"/>
      <c r="CK49" s="113"/>
      <c r="CL49" s="113"/>
      <c r="CM49" s="113"/>
      <c r="CN49" s="113"/>
      <c r="CO49" s="113"/>
      <c r="CP49" s="113"/>
      <c r="CQ49" s="113"/>
      <c r="CR49" s="113"/>
      <c r="CS49" s="113"/>
      <c r="CT49" s="113"/>
      <c r="CU49" s="113"/>
      <c r="CV49" s="113"/>
      <c r="CW49" s="113"/>
      <c r="CX49" s="113"/>
    </row>
    <row r="50" spans="2:102" x14ac:dyDescent="0.25">
      <c r="I50" s="126"/>
      <c r="J50" s="126"/>
      <c r="K50" s="126"/>
      <c r="L50" s="113"/>
      <c r="M50" s="113"/>
      <c r="N50" s="113"/>
      <c r="O50" s="113"/>
    </row>
    <row r="51" spans="2:102" x14ac:dyDescent="0.25">
      <c r="I51" s="126"/>
      <c r="J51" s="126"/>
      <c r="K51" s="126"/>
      <c r="L51" s="113"/>
      <c r="M51" s="113"/>
      <c r="N51" s="113"/>
      <c r="O51" s="113"/>
    </row>
    <row r="52" spans="2:102" x14ac:dyDescent="0.25">
      <c r="I52" s="126"/>
      <c r="J52" s="126"/>
      <c r="K52" s="126"/>
      <c r="L52" s="113"/>
      <c r="M52" s="113"/>
      <c r="N52" s="113"/>
      <c r="O52" s="113"/>
    </row>
    <row r="53" spans="2:102" x14ac:dyDescent="0.25">
      <c r="I53" s="126"/>
      <c r="J53" s="126"/>
      <c r="K53" s="126"/>
      <c r="L53" s="113"/>
      <c r="M53" s="113"/>
      <c r="N53" s="113"/>
      <c r="O53" s="113"/>
    </row>
    <row r="54" spans="2:102" x14ac:dyDescent="0.25">
      <c r="I54" s="126"/>
      <c r="J54" s="126"/>
      <c r="K54" s="126"/>
      <c r="L54" s="113"/>
      <c r="M54" s="113"/>
      <c r="N54" s="113"/>
      <c r="O54" s="113"/>
    </row>
    <row r="55" spans="2:102" x14ac:dyDescent="0.25">
      <c r="I55" s="126"/>
      <c r="J55" s="126"/>
      <c r="K55" s="126"/>
      <c r="L55" s="113"/>
      <c r="M55" s="113"/>
      <c r="N55" s="113"/>
      <c r="O55" s="113"/>
    </row>
    <row r="56" spans="2:102" x14ac:dyDescent="0.25">
      <c r="I56" s="126"/>
      <c r="J56" s="126"/>
      <c r="K56" s="126"/>
      <c r="L56" s="113"/>
      <c r="M56" s="113"/>
      <c r="N56" s="113"/>
      <c r="O56" s="113"/>
    </row>
    <row r="57" spans="2:102" x14ac:dyDescent="0.25">
      <c r="I57" s="126"/>
      <c r="J57" s="126"/>
      <c r="K57" s="126"/>
      <c r="L57" s="113"/>
      <c r="M57" s="113"/>
      <c r="N57" s="113"/>
      <c r="O57" s="113"/>
    </row>
    <row r="58" spans="2:102" x14ac:dyDescent="0.25">
      <c r="I58" s="126"/>
      <c r="J58" s="126"/>
      <c r="K58" s="126"/>
      <c r="L58" s="113"/>
      <c r="M58" s="113"/>
      <c r="N58" s="113"/>
      <c r="O58" s="113"/>
    </row>
    <row r="59" spans="2:102" x14ac:dyDescent="0.25">
      <c r="I59" s="126"/>
      <c r="J59" s="126"/>
      <c r="K59" s="126"/>
      <c r="L59" s="113"/>
      <c r="M59" s="113"/>
      <c r="N59" s="113"/>
      <c r="O59" s="113"/>
    </row>
    <row r="60" spans="2:102" x14ac:dyDescent="0.25">
      <c r="I60" s="126"/>
      <c r="J60" s="126"/>
      <c r="K60" s="126"/>
      <c r="L60" s="113"/>
      <c r="M60" s="113"/>
      <c r="N60" s="113"/>
      <c r="O60" s="113"/>
    </row>
    <row r="61" spans="2:102" x14ac:dyDescent="0.25">
      <c r="L61" s="113"/>
      <c r="M61" s="113"/>
      <c r="N61" s="113"/>
      <c r="O61" s="113"/>
    </row>
    <row r="62" spans="2:102" x14ac:dyDescent="0.25">
      <c r="L62" s="113"/>
      <c r="M62" s="113"/>
      <c r="N62" s="113"/>
      <c r="O62" s="113"/>
    </row>
    <row r="63" spans="2:102" x14ac:dyDescent="0.25">
      <c r="L63" s="113"/>
      <c r="M63" s="113"/>
      <c r="N63" s="113"/>
      <c r="O63" s="113"/>
    </row>
    <row r="64" spans="2:102" x14ac:dyDescent="0.25">
      <c r="L64" s="113"/>
      <c r="M64" s="113"/>
      <c r="N64" s="113"/>
      <c r="O64" s="113"/>
    </row>
    <row r="65" spans="12:15" x14ac:dyDescent="0.25">
      <c r="L65" s="113"/>
      <c r="M65" s="113"/>
      <c r="N65" s="113"/>
      <c r="O65" s="113"/>
    </row>
  </sheetData>
  <mergeCells count="24">
    <mergeCell ref="S6:S7"/>
    <mergeCell ref="G6:G7"/>
    <mergeCell ref="I6:I7"/>
    <mergeCell ref="T6:T7"/>
    <mergeCell ref="L6:L7"/>
    <mergeCell ref="J6:J7"/>
    <mergeCell ref="K6:K7"/>
    <mergeCell ref="P6:P7"/>
    <mergeCell ref="O6:O7"/>
    <mergeCell ref="B1:R1"/>
    <mergeCell ref="B2:R2"/>
    <mergeCell ref="B3:R3"/>
    <mergeCell ref="D24:F24"/>
    <mergeCell ref="B10:H10"/>
    <mergeCell ref="D6:D7"/>
    <mergeCell ref="B6:B7"/>
    <mergeCell ref="C6:C7"/>
    <mergeCell ref="E6:E7"/>
    <mergeCell ref="B5:R5"/>
    <mergeCell ref="M6:M7"/>
    <mergeCell ref="H6:H7"/>
    <mergeCell ref="Q6:Q7"/>
    <mergeCell ref="N6:N7"/>
    <mergeCell ref="R6:R7"/>
  </mergeCells>
  <phoneticPr fontId="0" type="noConversion"/>
  <printOptions horizontalCentered="1"/>
  <pageMargins left="0.25" right="0.25" top="0.25" bottom="0.25" header="0.25" footer="0.25"/>
  <pageSetup scale="80" orientation="landscape" r:id="rId1"/>
  <headerFooter alignWithMargins="0">
    <oddFooter xml:space="preserve">&amp;L&amp;"Times New Roman,Regular"&amp;8Sample Journal Entries (Standard) 
June 30, 2016
</oddFooter>
  </headerFooter>
  <rowBreaks count="4" manualBreakCount="4">
    <brk id="12" min="1" max="19" man="1"/>
    <brk id="26" min="1" max="10" man="1"/>
    <brk id="30" min="1" max="10" man="1"/>
    <brk id="48" min="1" max="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N49"/>
  <sheetViews>
    <sheetView zoomScaleNormal="75" workbookViewId="0">
      <selection activeCell="H21" sqref="H21"/>
    </sheetView>
  </sheetViews>
  <sheetFormatPr defaultColWidth="7.88671875" defaultRowHeight="13.2" x14ac:dyDescent="0.25"/>
  <cols>
    <col min="1" max="1" width="2.5546875" style="1" customWidth="1"/>
    <col min="2" max="2" width="8.44140625" style="1" customWidth="1"/>
    <col min="3" max="3" width="46.5546875" style="1" customWidth="1"/>
    <col min="4" max="5" width="7.109375" style="1" customWidth="1"/>
    <col min="6" max="6" width="11.88671875" style="1" customWidth="1"/>
    <col min="7" max="7" width="7.109375" style="1" customWidth="1"/>
    <col min="8" max="8" width="7.88671875" style="1" customWidth="1"/>
    <col min="9" max="9" width="7.109375" style="1" customWidth="1"/>
    <col min="10" max="10" width="1.44140625" style="1" customWidth="1"/>
    <col min="11" max="11" width="10.88671875" style="1" customWidth="1"/>
    <col min="12" max="12" width="13.44140625" style="1" customWidth="1"/>
    <col min="13" max="13" width="4.44140625" style="1" customWidth="1"/>
    <col min="14" max="14" width="12.44140625" style="1" bestFit="1" customWidth="1"/>
    <col min="15" max="16384" width="7.88671875" style="1"/>
  </cols>
  <sheetData>
    <row r="1" spans="2:14" x14ac:dyDescent="0.25">
      <c r="I1" s="374" t="s">
        <v>613</v>
      </c>
      <c r="J1" s="349"/>
      <c r="K1" s="375"/>
      <c r="L1" s="375"/>
    </row>
    <row r="2" spans="2:14" ht="25.5" customHeight="1" x14ac:dyDescent="0.25">
      <c r="I2" s="374" t="s">
        <v>614</v>
      </c>
      <c r="J2" s="349"/>
      <c r="K2" s="375"/>
      <c r="L2" s="375"/>
    </row>
    <row r="3" spans="2:14" ht="13.8" thickBot="1" x14ac:dyDescent="0.3">
      <c r="B3" s="135"/>
      <c r="C3" s="135"/>
      <c r="D3" s="135"/>
      <c r="E3" s="135"/>
      <c r="F3" s="135"/>
      <c r="G3" s="135"/>
    </row>
    <row r="4" spans="2:14" ht="15.6" x14ac:dyDescent="0.3">
      <c r="B4" s="594" t="str">
        <f>'#S-1 Current Year to Prior Year'!B4:L4</f>
        <v>PEACHTREE STATE UNIVERSITY</v>
      </c>
      <c r="C4" s="595"/>
      <c r="D4" s="595"/>
      <c r="E4" s="595"/>
      <c r="F4" s="595"/>
      <c r="G4" s="595"/>
      <c r="H4" s="595"/>
      <c r="I4" s="595"/>
      <c r="J4" s="595"/>
      <c r="K4" s="595"/>
      <c r="L4" s="595"/>
      <c r="M4" s="6"/>
    </row>
    <row r="5" spans="2:14" ht="15.6" x14ac:dyDescent="0.3">
      <c r="B5" s="596" t="s">
        <v>193</v>
      </c>
      <c r="C5" s="597"/>
      <c r="D5" s="597"/>
      <c r="E5" s="597"/>
      <c r="F5" s="597"/>
      <c r="G5" s="597"/>
      <c r="H5" s="597"/>
      <c r="I5" s="597"/>
      <c r="J5" s="597"/>
      <c r="K5" s="597"/>
      <c r="L5" s="597"/>
      <c r="M5" s="7"/>
    </row>
    <row r="6" spans="2:14" ht="15.6" x14ac:dyDescent="0.3">
      <c r="B6" s="599" t="s">
        <v>39</v>
      </c>
      <c r="C6" s="600"/>
      <c r="D6" s="600"/>
      <c r="E6" s="5"/>
      <c r="F6" s="5"/>
      <c r="G6" s="5"/>
      <c r="H6" s="5"/>
      <c r="I6" s="5"/>
      <c r="J6" s="5"/>
      <c r="K6" s="5"/>
      <c r="L6" s="5"/>
      <c r="M6" s="7"/>
    </row>
    <row r="7" spans="2:14" x14ac:dyDescent="0.25">
      <c r="B7" s="8" t="s">
        <v>152</v>
      </c>
      <c r="C7" s="9"/>
      <c r="D7" s="9"/>
      <c r="E7" s="9"/>
      <c r="F7" s="4"/>
      <c r="G7" s="4"/>
      <c r="H7" s="10" t="s">
        <v>421</v>
      </c>
      <c r="I7" s="4"/>
      <c r="J7" s="4"/>
      <c r="K7" s="4"/>
      <c r="L7" s="4"/>
      <c r="M7" s="12"/>
      <c r="N7" s="13"/>
    </row>
    <row r="8" spans="2:14" x14ac:dyDescent="0.25">
      <c r="B8" s="11" t="s">
        <v>55</v>
      </c>
      <c r="C8" s="9"/>
      <c r="D8" s="4"/>
      <c r="E8" s="4"/>
      <c r="F8" s="4"/>
      <c r="G8" s="4"/>
      <c r="H8" s="4"/>
      <c r="I8" s="4"/>
      <c r="J8" s="4"/>
      <c r="K8" s="4"/>
      <c r="L8" s="4"/>
      <c r="M8" s="12"/>
      <c r="N8" s="13"/>
    </row>
    <row r="9" spans="2:14" x14ac:dyDescent="0.25">
      <c r="B9" s="8"/>
      <c r="C9" s="4"/>
      <c r="D9" s="4"/>
      <c r="E9" s="4"/>
      <c r="F9" s="4"/>
      <c r="G9" s="4"/>
      <c r="H9" s="4"/>
      <c r="I9" s="4"/>
      <c r="J9" s="4"/>
      <c r="K9" s="4"/>
      <c r="L9" s="4"/>
      <c r="M9" s="12"/>
      <c r="N9" s="13"/>
    </row>
    <row r="10" spans="2:14" ht="13.8" thickBot="1" x14ac:dyDescent="0.3">
      <c r="B10" s="8"/>
      <c r="C10" s="14" t="s">
        <v>204</v>
      </c>
      <c r="D10" s="14"/>
      <c r="E10" s="14"/>
      <c r="F10" s="14" t="s">
        <v>205</v>
      </c>
      <c r="G10" s="14"/>
      <c r="H10" s="14"/>
      <c r="I10" s="14"/>
      <c r="J10" s="14"/>
      <c r="K10" s="14"/>
      <c r="L10" s="14"/>
      <c r="M10" s="12"/>
      <c r="N10" s="13"/>
    </row>
    <row r="11" spans="2:14" x14ac:dyDescent="0.25">
      <c r="B11" s="8"/>
      <c r="C11" s="4"/>
      <c r="D11" s="4"/>
      <c r="E11" s="4"/>
      <c r="F11" s="4"/>
      <c r="G11" s="4"/>
      <c r="H11" s="4"/>
      <c r="I11" s="4"/>
      <c r="J11" s="4"/>
      <c r="K11" s="4"/>
      <c r="L11" s="4"/>
      <c r="M11" s="12"/>
      <c r="N11" s="13"/>
    </row>
    <row r="12" spans="2:14" x14ac:dyDescent="0.25">
      <c r="B12" s="8"/>
      <c r="C12" s="4"/>
      <c r="D12" s="4"/>
      <c r="E12" s="4"/>
      <c r="F12" s="4"/>
      <c r="G12" s="4"/>
      <c r="H12" s="4"/>
      <c r="I12" s="4"/>
      <c r="J12" s="4"/>
      <c r="K12" s="4"/>
      <c r="L12" s="4"/>
      <c r="M12" s="12"/>
      <c r="N12" s="13"/>
    </row>
    <row r="13" spans="2:14" x14ac:dyDescent="0.25">
      <c r="B13" s="8"/>
      <c r="C13" s="4"/>
      <c r="D13" s="4"/>
      <c r="E13" s="4"/>
      <c r="F13" s="4"/>
      <c r="G13" s="4"/>
      <c r="H13" s="4"/>
      <c r="I13" s="4"/>
      <c r="J13" s="4"/>
      <c r="K13" s="4"/>
      <c r="L13" s="4"/>
      <c r="M13" s="12"/>
      <c r="N13" s="13"/>
    </row>
    <row r="14" spans="2:14" ht="13.8" thickBot="1" x14ac:dyDescent="0.3">
      <c r="B14" s="8"/>
      <c r="C14" s="4"/>
      <c r="D14" s="4"/>
      <c r="E14" s="4"/>
      <c r="F14" s="4"/>
      <c r="G14" s="4"/>
      <c r="H14" s="4"/>
      <c r="I14" s="4"/>
      <c r="J14" s="4"/>
      <c r="K14" s="4"/>
      <c r="L14" s="4"/>
      <c r="M14" s="12"/>
      <c r="N14" s="13"/>
    </row>
    <row r="15" spans="2:14" x14ac:dyDescent="0.25">
      <c r="B15" s="15" t="s">
        <v>206</v>
      </c>
      <c r="C15" s="16" t="s">
        <v>207</v>
      </c>
      <c r="D15" s="17" t="s">
        <v>208</v>
      </c>
      <c r="E15" s="17" t="s">
        <v>209</v>
      </c>
      <c r="F15" s="17" t="s">
        <v>210</v>
      </c>
      <c r="G15" s="17" t="s">
        <v>211</v>
      </c>
      <c r="H15" s="17" t="s">
        <v>212</v>
      </c>
      <c r="I15" s="17" t="s">
        <v>213</v>
      </c>
      <c r="J15" s="17"/>
      <c r="K15" s="17" t="s">
        <v>214</v>
      </c>
      <c r="L15" s="18" t="s">
        <v>214</v>
      </c>
      <c r="M15" s="12"/>
      <c r="N15" s="13"/>
    </row>
    <row r="16" spans="2:14" x14ac:dyDescent="0.25">
      <c r="B16" s="8"/>
      <c r="C16" s="8"/>
      <c r="D16" s="4"/>
      <c r="E16" s="4"/>
      <c r="F16" s="4"/>
      <c r="G16" s="4"/>
      <c r="H16" s="19" t="s">
        <v>712</v>
      </c>
      <c r="I16" s="19" t="s">
        <v>215</v>
      </c>
      <c r="J16" s="4"/>
      <c r="K16" s="19" t="s">
        <v>216</v>
      </c>
      <c r="L16" s="20" t="s">
        <v>217</v>
      </c>
      <c r="M16" s="12"/>
      <c r="N16" s="13"/>
    </row>
    <row r="17" spans="2:14" ht="6.75" customHeight="1" thickBot="1" x14ac:dyDescent="0.3">
      <c r="B17" s="8"/>
      <c r="C17" s="21"/>
      <c r="D17" s="22"/>
      <c r="E17" s="22"/>
      <c r="F17" s="22"/>
      <c r="G17" s="22"/>
      <c r="H17" s="22"/>
      <c r="I17" s="22"/>
      <c r="J17" s="22"/>
      <c r="K17" s="23"/>
      <c r="L17" s="24"/>
      <c r="M17" s="12"/>
      <c r="N17" s="13"/>
    </row>
    <row r="18" spans="2:14" ht="13.8" thickTop="1" x14ac:dyDescent="0.25">
      <c r="B18" s="8" t="s">
        <v>218</v>
      </c>
      <c r="C18" s="491" t="s">
        <v>56</v>
      </c>
      <c r="D18" s="4"/>
      <c r="E18" s="4"/>
      <c r="F18" s="4"/>
      <c r="G18" s="4"/>
      <c r="H18" s="4"/>
      <c r="I18" s="4"/>
      <c r="J18" s="4"/>
      <c r="K18" s="26"/>
      <c r="L18" s="27"/>
      <c r="M18" s="12"/>
      <c r="N18" s="13"/>
    </row>
    <row r="19" spans="2:14" x14ac:dyDescent="0.25">
      <c r="B19" s="8"/>
      <c r="C19" s="380" t="s">
        <v>57</v>
      </c>
      <c r="D19" s="29" t="s">
        <v>241</v>
      </c>
      <c r="E19" s="29"/>
      <c r="F19" s="29"/>
      <c r="G19" s="29"/>
      <c r="H19" s="29">
        <v>2017</v>
      </c>
      <c r="I19" s="29"/>
      <c r="J19" s="4"/>
      <c r="K19" s="30">
        <v>10000</v>
      </c>
      <c r="L19" s="31"/>
      <c r="M19" s="12"/>
      <c r="N19" s="13"/>
    </row>
    <row r="20" spans="2:14" x14ac:dyDescent="0.25">
      <c r="B20" s="8" t="s">
        <v>218</v>
      </c>
      <c r="C20" s="491" t="s">
        <v>58</v>
      </c>
      <c r="D20" s="29"/>
      <c r="E20" s="29"/>
      <c r="F20" s="29"/>
      <c r="G20" s="29"/>
      <c r="H20" s="29"/>
      <c r="I20" s="29"/>
      <c r="J20" s="4"/>
      <c r="K20" s="32"/>
      <c r="L20" s="33"/>
      <c r="M20" s="12"/>
      <c r="N20" s="13"/>
    </row>
    <row r="21" spans="2:14" x14ac:dyDescent="0.25">
      <c r="B21" s="8"/>
      <c r="C21" s="28">
        <v>493330</v>
      </c>
      <c r="D21" s="29" t="s">
        <v>241</v>
      </c>
      <c r="E21" s="29" t="s">
        <v>221</v>
      </c>
      <c r="F21" s="29" t="s">
        <v>241</v>
      </c>
      <c r="G21" s="29" t="s">
        <v>241</v>
      </c>
      <c r="H21" s="536">
        <v>2017</v>
      </c>
      <c r="I21" s="29"/>
      <c r="J21" s="4"/>
      <c r="K21" s="30"/>
      <c r="L21" s="31">
        <v>10000</v>
      </c>
      <c r="M21" s="12"/>
      <c r="N21" s="34"/>
    </row>
    <row r="22" spans="2:14" x14ac:dyDescent="0.25">
      <c r="B22" s="8"/>
      <c r="C22" s="25"/>
      <c r="D22" s="29"/>
      <c r="E22" s="29"/>
      <c r="F22" s="29"/>
      <c r="G22" s="29"/>
      <c r="H22" s="29"/>
      <c r="I22" s="29"/>
      <c r="J22" s="4"/>
      <c r="K22" s="30"/>
      <c r="L22" s="31"/>
      <c r="M22" s="12"/>
      <c r="N22" s="13"/>
    </row>
    <row r="23" spans="2:14" x14ac:dyDescent="0.25">
      <c r="B23" s="8"/>
      <c r="C23" s="28"/>
      <c r="D23" s="29"/>
      <c r="E23" s="29"/>
      <c r="F23" s="29"/>
      <c r="G23" s="29"/>
      <c r="H23" s="29"/>
      <c r="I23" s="29"/>
      <c r="J23" s="4"/>
      <c r="K23" s="30"/>
      <c r="L23" s="31"/>
      <c r="M23" s="12"/>
      <c r="N23" s="13"/>
    </row>
    <row r="24" spans="2:14" x14ac:dyDescent="0.25">
      <c r="B24" s="8"/>
      <c r="C24" s="25"/>
      <c r="D24" s="29"/>
      <c r="E24" s="29"/>
      <c r="F24" s="29"/>
      <c r="G24" s="29"/>
      <c r="H24" s="29"/>
      <c r="I24" s="29"/>
      <c r="J24" s="4"/>
      <c r="K24" s="30"/>
      <c r="L24" s="31"/>
      <c r="M24" s="12"/>
      <c r="N24" s="13"/>
    </row>
    <row r="25" spans="2:14" x14ac:dyDescent="0.25">
      <c r="B25" s="8"/>
      <c r="C25" s="28"/>
      <c r="D25" s="29"/>
      <c r="E25" s="29"/>
      <c r="F25" s="29"/>
      <c r="G25" s="29"/>
      <c r="H25" s="29"/>
      <c r="I25" s="29"/>
      <c r="J25" s="4"/>
      <c r="K25" s="30"/>
      <c r="L25" s="31"/>
      <c r="M25" s="12"/>
      <c r="N25" s="13"/>
    </row>
    <row r="26" spans="2:14" x14ac:dyDescent="0.25">
      <c r="B26" s="8"/>
      <c r="C26" s="25"/>
      <c r="D26" s="29"/>
      <c r="E26" s="29"/>
      <c r="F26" s="29"/>
      <c r="G26" s="29"/>
      <c r="H26" s="29"/>
      <c r="I26" s="29"/>
      <c r="J26" s="4"/>
      <c r="K26" s="30"/>
      <c r="L26" s="31"/>
      <c r="M26" s="12"/>
      <c r="N26" s="13"/>
    </row>
    <row r="27" spans="2:14" x14ac:dyDescent="0.25">
      <c r="B27" s="8"/>
      <c r="C27" s="28"/>
      <c r="D27" s="29"/>
      <c r="E27" s="29"/>
      <c r="F27" s="29"/>
      <c r="G27" s="29"/>
      <c r="H27" s="29"/>
      <c r="I27" s="29"/>
      <c r="J27" s="4"/>
      <c r="K27" s="30"/>
      <c r="L27" s="31"/>
      <c r="M27" s="12"/>
      <c r="N27" s="13"/>
    </row>
    <row r="28" spans="2:14" ht="13.8" thickBot="1" x14ac:dyDescent="0.3">
      <c r="B28" s="8"/>
      <c r="C28" s="28"/>
      <c r="D28" s="29"/>
      <c r="E28" s="29"/>
      <c r="F28" s="29"/>
      <c r="G28" s="29"/>
      <c r="H28" s="29"/>
      <c r="I28" s="29"/>
      <c r="J28" s="4"/>
      <c r="K28" s="30"/>
      <c r="L28" s="31"/>
      <c r="M28" s="12"/>
      <c r="N28" s="13"/>
    </row>
    <row r="29" spans="2:14" x14ac:dyDescent="0.25">
      <c r="B29" s="8"/>
      <c r="C29" s="35"/>
      <c r="D29" s="36"/>
      <c r="E29" s="36"/>
      <c r="F29" s="36"/>
      <c r="G29" s="36"/>
      <c r="H29" s="36"/>
      <c r="I29" s="36"/>
      <c r="J29" s="37"/>
      <c r="K29" s="38"/>
      <c r="L29" s="39"/>
      <c r="M29" s="12"/>
      <c r="N29" s="13"/>
    </row>
    <row r="30" spans="2:14" ht="13.8" thickBot="1" x14ac:dyDescent="0.3">
      <c r="B30" s="8"/>
      <c r="C30" s="8"/>
      <c r="D30" s="4"/>
      <c r="E30" s="4"/>
      <c r="F30" s="4"/>
      <c r="G30" s="4"/>
      <c r="H30" s="4"/>
      <c r="I30" s="4"/>
      <c r="J30" s="4"/>
      <c r="K30" s="40">
        <f>SUM(K19:K29)</f>
        <v>10000</v>
      </c>
      <c r="L30" s="41">
        <f>SUM(L19:L29)</f>
        <v>10000</v>
      </c>
      <c r="M30" s="12"/>
      <c r="N30" s="42"/>
    </row>
    <row r="31" spans="2:14" ht="14.4" thickTop="1" thickBot="1" x14ac:dyDescent="0.3">
      <c r="B31" s="8"/>
      <c r="C31" s="43"/>
      <c r="D31" s="14"/>
      <c r="E31" s="14"/>
      <c r="F31" s="14"/>
      <c r="G31" s="14"/>
      <c r="H31" s="14"/>
      <c r="I31" s="14"/>
      <c r="J31" s="14"/>
      <c r="K31" s="44"/>
      <c r="L31" s="45">
        <f>+L30-K30</f>
        <v>0</v>
      </c>
      <c r="M31" s="12"/>
    </row>
    <row r="32" spans="2:14" x14ac:dyDescent="0.25">
      <c r="B32" s="8"/>
      <c r="C32" s="4"/>
      <c r="D32" s="4"/>
      <c r="E32" s="4"/>
      <c r="F32" s="4"/>
      <c r="G32" s="4"/>
      <c r="H32" s="4"/>
      <c r="I32" s="4"/>
      <c r="J32" s="4"/>
      <c r="K32" s="4"/>
      <c r="L32" s="4"/>
      <c r="M32" s="12"/>
    </row>
    <row r="33" spans="2:14" x14ac:dyDescent="0.25">
      <c r="B33" s="8"/>
      <c r="C33" s="598" t="s">
        <v>226</v>
      </c>
      <c r="D33" s="598"/>
      <c r="E33" s="4"/>
      <c r="F33" s="4"/>
      <c r="G33" s="4"/>
      <c r="H33" s="4"/>
      <c r="I33" s="4"/>
      <c r="J33" s="4"/>
      <c r="K33" s="4"/>
      <c r="L33" s="46"/>
      <c r="M33" s="12"/>
    </row>
    <row r="34" spans="2:14" x14ac:dyDescent="0.25">
      <c r="B34" s="8"/>
      <c r="C34" s="4" t="s">
        <v>60</v>
      </c>
      <c r="D34" s="4"/>
      <c r="E34" s="4"/>
      <c r="F34" s="4"/>
      <c r="G34" s="4"/>
      <c r="H34" s="4"/>
      <c r="I34" s="4"/>
      <c r="J34" s="4"/>
      <c r="K34" s="4"/>
      <c r="L34" s="46"/>
      <c r="M34" s="12"/>
    </row>
    <row r="35" spans="2:14" x14ac:dyDescent="0.25">
      <c r="B35" s="8"/>
      <c r="C35" s="4"/>
      <c r="D35" s="4"/>
      <c r="E35" s="4"/>
      <c r="F35" s="4"/>
      <c r="G35" s="4"/>
      <c r="H35" s="4"/>
      <c r="I35" s="4"/>
      <c r="J35" s="4"/>
      <c r="K35" s="4"/>
      <c r="L35" s="46"/>
      <c r="M35" s="12"/>
    </row>
    <row r="36" spans="2:14" x14ac:dyDescent="0.25">
      <c r="B36" s="8"/>
      <c r="C36" s="4"/>
      <c r="D36" s="4"/>
      <c r="E36" s="4"/>
      <c r="F36" s="4"/>
      <c r="G36" s="4"/>
      <c r="H36" s="4"/>
      <c r="I36" s="4"/>
      <c r="J36" s="4"/>
      <c r="K36" s="4"/>
      <c r="L36" s="46"/>
      <c r="M36" s="12"/>
    </row>
    <row r="37" spans="2:14" x14ac:dyDescent="0.25">
      <c r="B37" s="8"/>
      <c r="C37" s="4"/>
      <c r="D37" s="4"/>
      <c r="E37" s="4"/>
      <c r="F37" s="4"/>
      <c r="G37" s="4"/>
      <c r="H37" s="4"/>
      <c r="I37" s="4"/>
      <c r="J37" s="4"/>
      <c r="K37" s="4"/>
      <c r="L37" s="46"/>
      <c r="M37" s="12"/>
    </row>
    <row r="38" spans="2:14" x14ac:dyDescent="0.25">
      <c r="B38" s="8"/>
      <c r="C38" s="4"/>
      <c r="D38" s="4"/>
      <c r="E38" s="4"/>
      <c r="F38" s="4"/>
      <c r="G38" s="4"/>
      <c r="H38" s="4"/>
      <c r="I38" s="4"/>
      <c r="J38" s="4"/>
      <c r="K38" s="4"/>
      <c r="L38" s="46"/>
      <c r="M38" s="12"/>
    </row>
    <row r="39" spans="2:14" x14ac:dyDescent="0.25">
      <c r="B39" s="11"/>
      <c r="C39" s="9" t="s">
        <v>61</v>
      </c>
      <c r="D39" s="9"/>
      <c r="E39" s="9"/>
      <c r="F39" s="9"/>
      <c r="G39" s="9"/>
      <c r="H39" s="9"/>
      <c r="I39" s="9"/>
      <c r="J39" s="9"/>
      <c r="K39" s="9"/>
      <c r="L39" s="46"/>
      <c r="M39" s="12"/>
    </row>
    <row r="40" spans="2:14" x14ac:dyDescent="0.25">
      <c r="B40" s="11"/>
      <c r="C40" s="9"/>
      <c r="D40" s="9"/>
      <c r="E40" s="9"/>
      <c r="F40" s="9"/>
      <c r="G40" s="9"/>
      <c r="H40" s="9"/>
      <c r="I40" s="9"/>
      <c r="J40" s="9"/>
      <c r="K40" s="9"/>
      <c r="L40" s="46"/>
      <c r="M40" s="12"/>
      <c r="N40" s="131"/>
    </row>
    <row r="41" spans="2:14" x14ac:dyDescent="0.25">
      <c r="B41" s="11"/>
      <c r="C41" s="9" t="s">
        <v>428</v>
      </c>
      <c r="D41" s="9"/>
      <c r="E41" s="9"/>
      <c r="F41" s="9"/>
      <c r="G41" s="9"/>
      <c r="H41" s="9"/>
      <c r="I41" s="9"/>
      <c r="J41" s="9"/>
      <c r="K41" s="9"/>
      <c r="L41" s="46"/>
      <c r="M41" s="12"/>
    </row>
    <row r="42" spans="2:14" x14ac:dyDescent="0.25">
      <c r="B42" s="11"/>
      <c r="C42" s="9" t="s">
        <v>429</v>
      </c>
      <c r="D42" s="9"/>
      <c r="E42" s="9"/>
      <c r="F42" s="9"/>
      <c r="G42" s="9"/>
      <c r="H42" s="9"/>
      <c r="I42" s="9"/>
      <c r="J42" s="9"/>
      <c r="K42" s="9"/>
      <c r="L42" s="46"/>
      <c r="M42" s="12"/>
    </row>
    <row r="43" spans="2:14" x14ac:dyDescent="0.25">
      <c r="B43" s="11"/>
      <c r="C43" s="9" t="s">
        <v>430</v>
      </c>
      <c r="D43" s="9"/>
      <c r="E43" s="9"/>
      <c r="F43" s="9"/>
      <c r="G43" s="9"/>
      <c r="H43" s="9"/>
      <c r="I43" s="9"/>
      <c r="J43" s="9"/>
      <c r="K43" s="9"/>
      <c r="L43" s="46"/>
      <c r="M43" s="12"/>
    </row>
    <row r="44" spans="2:14" x14ac:dyDescent="0.25">
      <c r="B44" s="11"/>
      <c r="C44" s="9"/>
      <c r="D44" s="9"/>
      <c r="E44" s="9"/>
      <c r="F44" s="9"/>
      <c r="G44" s="9"/>
      <c r="H44" s="9"/>
      <c r="I44" s="9"/>
      <c r="J44" s="9"/>
      <c r="K44" s="9"/>
      <c r="L44" s="46"/>
      <c r="M44" s="12"/>
    </row>
    <row r="45" spans="2:14" x14ac:dyDescent="0.25">
      <c r="B45" s="11"/>
      <c r="C45" s="124" t="s">
        <v>415</v>
      </c>
      <c r="D45" s="9"/>
      <c r="E45" s="9"/>
      <c r="F45" s="9"/>
      <c r="G45" s="9"/>
      <c r="H45" s="9"/>
      <c r="I45" s="9" t="s">
        <v>416</v>
      </c>
      <c r="J45" s="125"/>
      <c r="K45" s="9"/>
      <c r="L45" s="78" t="s">
        <v>37</v>
      </c>
      <c r="M45" s="12"/>
    </row>
    <row r="46" spans="2:14" x14ac:dyDescent="0.25">
      <c r="B46" s="11"/>
      <c r="C46" s="9"/>
      <c r="D46" s="9"/>
      <c r="E46" s="9"/>
      <c r="F46" s="9"/>
      <c r="G46" s="9"/>
      <c r="H46" s="9"/>
      <c r="I46" s="9" t="s">
        <v>417</v>
      </c>
      <c r="J46" s="125"/>
      <c r="K46" s="9"/>
      <c r="L46" s="4"/>
      <c r="M46" s="12"/>
    </row>
    <row r="47" spans="2:14" ht="13.8" thickBot="1" x14ac:dyDescent="0.3">
      <c r="B47" s="43"/>
      <c r="C47" s="14"/>
      <c r="D47" s="14"/>
      <c r="E47" s="14"/>
      <c r="F47" s="14"/>
      <c r="G47" s="14"/>
      <c r="H47" s="14"/>
      <c r="I47" s="14"/>
      <c r="J47" s="14"/>
      <c r="K47" s="14"/>
      <c r="L47" s="132"/>
      <c r="M47" s="49"/>
    </row>
    <row r="49" spans="8:8" x14ac:dyDescent="0.25">
      <c r="H49" s="4"/>
    </row>
  </sheetData>
  <mergeCells count="4">
    <mergeCell ref="B4:L4"/>
    <mergeCell ref="B5:L5"/>
    <mergeCell ref="C33:D33"/>
    <mergeCell ref="B6:D6"/>
  </mergeCells>
  <phoneticPr fontId="0" type="noConversion"/>
  <printOptions horizontalCentered="1"/>
  <pageMargins left="0" right="0" top="0.75" bottom="0.25" header="0.5" footer="0.5"/>
  <pageSetup scale="8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N44"/>
  <sheetViews>
    <sheetView zoomScaleNormal="75" workbookViewId="0">
      <selection activeCell="H21" sqref="H21"/>
    </sheetView>
  </sheetViews>
  <sheetFormatPr defaultColWidth="7.88671875" defaultRowHeight="13.2" x14ac:dyDescent="0.25"/>
  <cols>
    <col min="1" max="1" width="2.5546875" style="1" customWidth="1"/>
    <col min="2" max="2" width="8.44140625" style="1" customWidth="1"/>
    <col min="3" max="3" width="46.5546875" style="1" customWidth="1"/>
    <col min="4" max="7" width="7.109375" style="1" customWidth="1"/>
    <col min="8" max="8" width="8.33203125" style="1" customWidth="1"/>
    <col min="9" max="9" width="7.109375" style="1" customWidth="1"/>
    <col min="10" max="10" width="1.44140625" style="1" customWidth="1"/>
    <col min="11" max="11" width="10.88671875" style="1" customWidth="1"/>
    <col min="12" max="12" width="13.44140625" style="1" customWidth="1"/>
    <col min="13" max="13" width="4.44140625" style="1" customWidth="1"/>
    <col min="14" max="14" width="12.44140625" style="1" bestFit="1" customWidth="1"/>
    <col min="15" max="16384" width="7.88671875" style="1"/>
  </cols>
  <sheetData>
    <row r="1" spans="2:14" x14ac:dyDescent="0.25">
      <c r="I1" s="374" t="s">
        <v>613</v>
      </c>
      <c r="J1" s="349"/>
      <c r="K1" s="375"/>
      <c r="L1" s="375"/>
    </row>
    <row r="2" spans="2:14" ht="25.5" customHeight="1" x14ac:dyDescent="0.25">
      <c r="I2" s="374" t="s">
        <v>614</v>
      </c>
      <c r="J2" s="349"/>
      <c r="K2" s="375"/>
      <c r="L2" s="375"/>
    </row>
    <row r="3" spans="2:14" ht="13.8" thickBot="1" x14ac:dyDescent="0.3">
      <c r="B3" s="135"/>
      <c r="C3" s="135"/>
      <c r="D3" s="135"/>
      <c r="E3" s="135"/>
      <c r="F3" s="135"/>
      <c r="G3" s="135"/>
    </row>
    <row r="4" spans="2:14" ht="15.6" x14ac:dyDescent="0.3">
      <c r="B4" s="594" t="str">
        <f>'#S-1 Current Year to Prior Year'!B4:L4</f>
        <v>PEACHTREE STATE UNIVERSITY</v>
      </c>
      <c r="C4" s="595"/>
      <c r="D4" s="595"/>
      <c r="E4" s="595"/>
      <c r="F4" s="595"/>
      <c r="G4" s="595"/>
      <c r="H4" s="595"/>
      <c r="I4" s="595"/>
      <c r="J4" s="595"/>
      <c r="K4" s="595"/>
      <c r="L4" s="595"/>
      <c r="M4" s="6"/>
    </row>
    <row r="5" spans="2:14" ht="15.6" x14ac:dyDescent="0.3">
      <c r="B5" s="596" t="s">
        <v>193</v>
      </c>
      <c r="C5" s="597"/>
      <c r="D5" s="597"/>
      <c r="E5" s="597"/>
      <c r="F5" s="597"/>
      <c r="G5" s="597"/>
      <c r="H5" s="597"/>
      <c r="I5" s="597"/>
      <c r="J5" s="597"/>
      <c r="K5" s="597"/>
      <c r="L5" s="597"/>
      <c r="M5" s="7"/>
    </row>
    <row r="6" spans="2:14" ht="15.6" x14ac:dyDescent="0.3">
      <c r="B6" s="599" t="s">
        <v>39</v>
      </c>
      <c r="C6" s="600"/>
      <c r="D6" s="600"/>
      <c r="E6" s="5"/>
      <c r="F6" s="5"/>
      <c r="G6" s="5"/>
      <c r="H6" s="5"/>
      <c r="I6" s="5"/>
      <c r="J6" s="5"/>
      <c r="K6" s="5"/>
      <c r="L6" s="5"/>
      <c r="M6" s="7"/>
    </row>
    <row r="7" spans="2:14" x14ac:dyDescent="0.25">
      <c r="B7" s="490" t="s">
        <v>723</v>
      </c>
      <c r="C7" s="9"/>
      <c r="D7" s="9"/>
      <c r="E7" s="9"/>
      <c r="F7" s="4"/>
      <c r="G7" s="4"/>
      <c r="H7" s="10" t="s">
        <v>421</v>
      </c>
      <c r="I7" s="4"/>
      <c r="J7" s="4"/>
      <c r="K7" s="4"/>
      <c r="L7" s="4"/>
      <c r="M7" s="12"/>
      <c r="N7" s="13"/>
    </row>
    <row r="8" spans="2:14" x14ac:dyDescent="0.25">
      <c r="B8" s="11" t="s">
        <v>62</v>
      </c>
      <c r="C8" s="9"/>
      <c r="D8" s="4"/>
      <c r="E8" s="4"/>
      <c r="F8" s="4"/>
      <c r="G8" s="4"/>
      <c r="H8" s="4"/>
      <c r="I8" s="4"/>
      <c r="J8" s="4"/>
      <c r="K8" s="4"/>
      <c r="L8" s="4"/>
      <c r="M8" s="12"/>
      <c r="N8" s="13"/>
    </row>
    <row r="9" spans="2:14" x14ac:dyDescent="0.25">
      <c r="B9" s="8"/>
      <c r="C9" s="4"/>
      <c r="D9" s="4"/>
      <c r="E9" s="4"/>
      <c r="F9" s="4"/>
      <c r="G9" s="4"/>
      <c r="H9" s="4"/>
      <c r="I9" s="4"/>
      <c r="J9" s="4"/>
      <c r="K9" s="4"/>
      <c r="L9" s="4"/>
      <c r="M9" s="12"/>
      <c r="N9" s="13"/>
    </row>
    <row r="10" spans="2:14" ht="13.8" thickBot="1" x14ac:dyDescent="0.3">
      <c r="B10" s="8"/>
      <c r="C10" s="14" t="s">
        <v>204</v>
      </c>
      <c r="D10" s="14"/>
      <c r="E10" s="14"/>
      <c r="F10" s="14" t="s">
        <v>205</v>
      </c>
      <c r="G10" s="14"/>
      <c r="H10" s="14"/>
      <c r="I10" s="14"/>
      <c r="J10" s="14"/>
      <c r="K10" s="14"/>
      <c r="L10" s="14"/>
      <c r="M10" s="12"/>
      <c r="N10" s="13"/>
    </row>
    <row r="11" spans="2:14" x14ac:dyDescent="0.25">
      <c r="B11" s="8"/>
      <c r="C11" s="4"/>
      <c r="D11" s="4"/>
      <c r="E11" s="4"/>
      <c r="F11" s="4"/>
      <c r="G11" s="4"/>
      <c r="H11" s="4"/>
      <c r="I11" s="4"/>
      <c r="J11" s="4"/>
      <c r="K11" s="4"/>
      <c r="L11" s="4"/>
      <c r="M11" s="12"/>
      <c r="N11" s="13"/>
    </row>
    <row r="12" spans="2:14" x14ac:dyDescent="0.25">
      <c r="B12" s="8"/>
      <c r="C12" s="4"/>
      <c r="D12" s="4"/>
      <c r="E12" s="4"/>
      <c r="F12" s="4"/>
      <c r="G12" s="4"/>
      <c r="H12" s="4"/>
      <c r="I12" s="4"/>
      <c r="J12" s="4"/>
      <c r="K12" s="4"/>
      <c r="L12" s="4"/>
      <c r="M12" s="12"/>
      <c r="N12" s="13"/>
    </row>
    <row r="13" spans="2:14" x14ac:dyDescent="0.25">
      <c r="B13" s="8"/>
      <c r="C13" s="4"/>
      <c r="D13" s="4"/>
      <c r="E13" s="4"/>
      <c r="F13" s="4"/>
      <c r="G13" s="4"/>
      <c r="H13" s="4"/>
      <c r="I13" s="4"/>
      <c r="J13" s="4"/>
      <c r="K13" s="4"/>
      <c r="L13" s="4"/>
      <c r="M13" s="12"/>
      <c r="N13" s="13"/>
    </row>
    <row r="14" spans="2:14" ht="13.8" thickBot="1" x14ac:dyDescent="0.3">
      <c r="B14" s="8"/>
      <c r="C14" s="4"/>
      <c r="D14" s="4"/>
      <c r="E14" s="4"/>
      <c r="F14" s="4"/>
      <c r="G14" s="4"/>
      <c r="H14" s="4"/>
      <c r="I14" s="4"/>
      <c r="J14" s="4"/>
      <c r="K14" s="4"/>
      <c r="L14" s="4"/>
      <c r="M14" s="12"/>
      <c r="N14" s="13"/>
    </row>
    <row r="15" spans="2:14" x14ac:dyDescent="0.25">
      <c r="B15" s="15" t="s">
        <v>206</v>
      </c>
      <c r="C15" s="16" t="s">
        <v>207</v>
      </c>
      <c r="D15" s="17" t="s">
        <v>208</v>
      </c>
      <c r="E15" s="17" t="s">
        <v>209</v>
      </c>
      <c r="F15" s="17" t="s">
        <v>210</v>
      </c>
      <c r="G15" s="17" t="s">
        <v>211</v>
      </c>
      <c r="H15" s="17" t="s">
        <v>212</v>
      </c>
      <c r="I15" s="17" t="s">
        <v>213</v>
      </c>
      <c r="J15" s="17"/>
      <c r="K15" s="17" t="s">
        <v>214</v>
      </c>
      <c r="L15" s="18" t="s">
        <v>214</v>
      </c>
      <c r="M15" s="12"/>
      <c r="N15" s="13"/>
    </row>
    <row r="16" spans="2:14" x14ac:dyDescent="0.25">
      <c r="B16" s="8"/>
      <c r="C16" s="8"/>
      <c r="D16" s="4"/>
      <c r="E16" s="4"/>
      <c r="F16" s="4"/>
      <c r="G16" s="4"/>
      <c r="H16" s="19" t="s">
        <v>712</v>
      </c>
      <c r="I16" s="19" t="s">
        <v>215</v>
      </c>
      <c r="J16" s="4"/>
      <c r="K16" s="19" t="s">
        <v>216</v>
      </c>
      <c r="L16" s="20" t="s">
        <v>217</v>
      </c>
      <c r="M16" s="12"/>
      <c r="N16" s="13"/>
    </row>
    <row r="17" spans="2:14" ht="6.75" customHeight="1" thickBot="1" x14ac:dyDescent="0.3">
      <c r="B17" s="8"/>
      <c r="C17" s="21"/>
      <c r="D17" s="22"/>
      <c r="E17" s="22"/>
      <c r="F17" s="22"/>
      <c r="G17" s="22"/>
      <c r="H17" s="22"/>
      <c r="I17" s="22"/>
      <c r="J17" s="22"/>
      <c r="K17" s="23"/>
      <c r="L17" s="24"/>
      <c r="M17" s="12"/>
      <c r="N17" s="13"/>
    </row>
    <row r="18" spans="2:14" ht="13.8" thickTop="1" x14ac:dyDescent="0.25">
      <c r="B18" s="8" t="s">
        <v>218</v>
      </c>
      <c r="C18" s="491" t="s">
        <v>56</v>
      </c>
      <c r="D18" s="4"/>
      <c r="E18" s="4"/>
      <c r="F18" s="4"/>
      <c r="G18" s="4"/>
      <c r="H18" s="4"/>
      <c r="I18" s="4"/>
      <c r="J18" s="4"/>
      <c r="K18" s="26"/>
      <c r="L18" s="27"/>
      <c r="M18" s="12"/>
      <c r="N18" s="13"/>
    </row>
    <row r="19" spans="2:14" x14ac:dyDescent="0.25">
      <c r="B19" s="8"/>
      <c r="C19" s="380" t="s">
        <v>57</v>
      </c>
      <c r="D19" s="29" t="s">
        <v>241</v>
      </c>
      <c r="E19" s="29"/>
      <c r="F19" s="29"/>
      <c r="G19" s="29"/>
      <c r="H19" s="515">
        <v>2017</v>
      </c>
      <c r="I19" s="29"/>
      <c r="J19" s="4"/>
      <c r="K19" s="30">
        <v>10000</v>
      </c>
      <c r="L19" s="31"/>
      <c r="M19" s="12"/>
      <c r="N19" s="13"/>
    </row>
    <row r="20" spans="2:14" x14ac:dyDescent="0.25">
      <c r="B20" s="8" t="s">
        <v>218</v>
      </c>
      <c r="C20" s="491" t="s">
        <v>63</v>
      </c>
      <c r="D20" s="29"/>
      <c r="E20" s="29"/>
      <c r="F20" s="29"/>
      <c r="G20" s="29"/>
      <c r="H20" s="29"/>
      <c r="I20" s="29"/>
      <c r="J20" s="4"/>
      <c r="K20" s="32"/>
      <c r="L20" s="33"/>
      <c r="M20" s="12"/>
      <c r="N20" s="13"/>
    </row>
    <row r="21" spans="2:14" x14ac:dyDescent="0.25">
      <c r="B21" s="8"/>
      <c r="C21" s="28" t="s">
        <v>64</v>
      </c>
      <c r="D21" s="29" t="s">
        <v>241</v>
      </c>
      <c r="E21" s="29" t="s">
        <v>221</v>
      </c>
      <c r="F21" s="29" t="s">
        <v>241</v>
      </c>
      <c r="G21" s="29" t="s">
        <v>241</v>
      </c>
      <c r="H21" s="536">
        <v>2017</v>
      </c>
      <c r="I21" s="29"/>
      <c r="J21" s="4"/>
      <c r="K21" s="30"/>
      <c r="L21" s="31">
        <v>10000</v>
      </c>
      <c r="M21" s="12"/>
      <c r="N21" s="34"/>
    </row>
    <row r="22" spans="2:14" x14ac:dyDescent="0.25">
      <c r="B22" s="8"/>
      <c r="C22" s="25"/>
      <c r="D22" s="29"/>
      <c r="E22" s="29"/>
      <c r="F22" s="29"/>
      <c r="G22" s="29"/>
      <c r="H22" s="29"/>
      <c r="I22" s="29"/>
      <c r="J22" s="4"/>
      <c r="K22" s="30"/>
      <c r="L22" s="31"/>
      <c r="M22" s="12"/>
      <c r="N22" s="13"/>
    </row>
    <row r="23" spans="2:14" x14ac:dyDescent="0.25">
      <c r="B23" s="8"/>
      <c r="C23" s="28"/>
      <c r="D23" s="29"/>
      <c r="E23" s="29"/>
      <c r="F23" s="29"/>
      <c r="G23" s="29"/>
      <c r="H23" s="29"/>
      <c r="I23" s="29"/>
      <c r="J23" s="4"/>
      <c r="K23" s="30"/>
      <c r="L23" s="31"/>
      <c r="M23" s="12"/>
      <c r="N23" s="13"/>
    </row>
    <row r="24" spans="2:14" x14ac:dyDescent="0.25">
      <c r="B24" s="8"/>
      <c r="C24" s="28"/>
      <c r="D24" s="29"/>
      <c r="E24" s="29"/>
      <c r="F24" s="29"/>
      <c r="G24" s="29"/>
      <c r="H24" s="29"/>
      <c r="I24" s="29"/>
      <c r="J24" s="4"/>
      <c r="K24" s="30"/>
      <c r="L24" s="31"/>
      <c r="M24" s="12"/>
      <c r="N24" s="13"/>
    </row>
    <row r="25" spans="2:14" ht="13.8" thickBot="1" x14ac:dyDescent="0.3">
      <c r="B25" s="8"/>
      <c r="C25" s="28"/>
      <c r="D25" s="29"/>
      <c r="E25" s="29"/>
      <c r="F25" s="29"/>
      <c r="G25" s="29"/>
      <c r="H25" s="29"/>
      <c r="I25" s="29"/>
      <c r="J25" s="4"/>
      <c r="K25" s="30"/>
      <c r="L25" s="31"/>
      <c r="M25" s="12"/>
      <c r="N25" s="13"/>
    </row>
    <row r="26" spans="2:14" x14ac:dyDescent="0.25">
      <c r="B26" s="8"/>
      <c r="C26" s="35"/>
      <c r="D26" s="36"/>
      <c r="E26" s="36"/>
      <c r="F26" s="36"/>
      <c r="G26" s="36"/>
      <c r="H26" s="36"/>
      <c r="I26" s="36"/>
      <c r="J26" s="37"/>
      <c r="K26" s="38"/>
      <c r="L26" s="39"/>
      <c r="M26" s="12"/>
      <c r="N26" s="13"/>
    </row>
    <row r="27" spans="2:14" ht="13.8" thickBot="1" x14ac:dyDescent="0.3">
      <c r="B27" s="8"/>
      <c r="C27" s="8"/>
      <c r="D27" s="4"/>
      <c r="E27" s="4"/>
      <c r="F27" s="4"/>
      <c r="G27" s="4"/>
      <c r="H27" s="4"/>
      <c r="I27" s="4"/>
      <c r="J27" s="4"/>
      <c r="K27" s="40">
        <f>SUM(K19:K26)</f>
        <v>10000</v>
      </c>
      <c r="L27" s="41">
        <f>SUM(L19:L26)</f>
        <v>10000</v>
      </c>
      <c r="M27" s="12"/>
      <c r="N27" s="42"/>
    </row>
    <row r="28" spans="2:14" ht="14.4" thickTop="1" thickBot="1" x14ac:dyDescent="0.3">
      <c r="B28" s="8"/>
      <c r="C28" s="43"/>
      <c r="D28" s="14"/>
      <c r="E28" s="14"/>
      <c r="F28" s="14"/>
      <c r="G28" s="14"/>
      <c r="H28" s="14"/>
      <c r="I28" s="14"/>
      <c r="J28" s="14"/>
      <c r="K28" s="44"/>
      <c r="L28" s="45">
        <f>+L27-K27</f>
        <v>0</v>
      </c>
      <c r="M28" s="12"/>
    </row>
    <row r="29" spans="2:14" x14ac:dyDescent="0.25">
      <c r="B29" s="8"/>
      <c r="C29" s="4"/>
      <c r="D29" s="4"/>
      <c r="E29" s="4"/>
      <c r="F29" s="4"/>
      <c r="G29" s="4"/>
      <c r="H29" s="4"/>
      <c r="I29" s="4"/>
      <c r="J29" s="4"/>
      <c r="K29" s="4"/>
      <c r="L29" s="4"/>
      <c r="M29" s="12"/>
    </row>
    <row r="30" spans="2:14" x14ac:dyDescent="0.25">
      <c r="B30" s="8"/>
      <c r="C30" s="598" t="s">
        <v>226</v>
      </c>
      <c r="D30" s="598"/>
      <c r="E30" s="4"/>
      <c r="F30" s="4"/>
      <c r="G30" s="4"/>
      <c r="H30" s="4"/>
      <c r="I30" s="4"/>
      <c r="J30" s="4"/>
      <c r="K30" s="4"/>
      <c r="L30" s="46"/>
      <c r="M30" s="12"/>
    </row>
    <row r="31" spans="2:14" x14ac:dyDescent="0.25">
      <c r="B31" s="8"/>
      <c r="C31" s="4" t="s">
        <v>65</v>
      </c>
      <c r="D31" s="4"/>
      <c r="E31" s="4"/>
      <c r="F31" s="4"/>
      <c r="G31" s="4"/>
      <c r="H31" s="4"/>
      <c r="I31" s="4"/>
      <c r="J31" s="4"/>
      <c r="K31" s="4"/>
      <c r="L31" s="46"/>
      <c r="M31" s="12"/>
    </row>
    <row r="32" spans="2:14" x14ac:dyDescent="0.25">
      <c r="B32" s="8"/>
      <c r="C32" s="4"/>
      <c r="D32" s="4"/>
      <c r="E32" s="4"/>
      <c r="F32" s="4"/>
      <c r="G32" s="4"/>
      <c r="H32" s="4"/>
      <c r="I32" s="4"/>
      <c r="J32" s="4"/>
      <c r="K32" s="4"/>
      <c r="L32" s="46"/>
      <c r="M32" s="12"/>
    </row>
    <row r="33" spans="2:14" x14ac:dyDescent="0.25">
      <c r="B33" s="8"/>
      <c r="C33" s="4"/>
      <c r="D33" s="4"/>
      <c r="E33" s="4"/>
      <c r="F33" s="4"/>
      <c r="G33" s="4"/>
      <c r="H33" s="4"/>
      <c r="I33" s="4"/>
      <c r="J33" s="4"/>
      <c r="K33" s="4"/>
      <c r="L33" s="46"/>
      <c r="M33" s="12"/>
    </row>
    <row r="34" spans="2:14" x14ac:dyDescent="0.25">
      <c r="B34" s="11"/>
      <c r="C34" s="9" t="s">
        <v>61</v>
      </c>
      <c r="D34" s="9"/>
      <c r="E34" s="9"/>
      <c r="F34" s="9"/>
      <c r="G34" s="9"/>
      <c r="H34" s="9"/>
      <c r="I34" s="9"/>
      <c r="J34" s="9"/>
      <c r="K34" s="9"/>
      <c r="L34" s="46"/>
      <c r="M34" s="12"/>
    </row>
    <row r="35" spans="2:14" x14ac:dyDescent="0.25">
      <c r="B35" s="11"/>
      <c r="C35" s="9"/>
      <c r="D35" s="9"/>
      <c r="E35" s="9"/>
      <c r="F35" s="9"/>
      <c r="G35" s="9"/>
      <c r="H35" s="9"/>
      <c r="I35" s="9"/>
      <c r="J35" s="9"/>
      <c r="K35" s="9"/>
      <c r="L35" s="46"/>
      <c r="M35" s="12"/>
      <c r="N35" s="131"/>
    </row>
    <row r="36" spans="2:14" x14ac:dyDescent="0.25">
      <c r="B36" s="11"/>
      <c r="C36" s="9" t="s">
        <v>428</v>
      </c>
      <c r="D36" s="9"/>
      <c r="E36" s="9"/>
      <c r="F36" s="9"/>
      <c r="G36" s="9"/>
      <c r="H36" s="9"/>
      <c r="I36" s="9"/>
      <c r="J36" s="9"/>
      <c r="K36" s="9"/>
      <c r="L36" s="46"/>
      <c r="M36" s="12"/>
    </row>
    <row r="37" spans="2:14" x14ac:dyDescent="0.25">
      <c r="B37" s="11"/>
      <c r="C37" s="9" t="s">
        <v>429</v>
      </c>
      <c r="D37" s="9"/>
      <c r="E37" s="9"/>
      <c r="F37" s="9"/>
      <c r="G37" s="9"/>
      <c r="H37" s="9"/>
      <c r="I37" s="9"/>
      <c r="J37" s="9"/>
      <c r="K37" s="9"/>
      <c r="L37" s="46"/>
      <c r="M37" s="12"/>
    </row>
    <row r="38" spans="2:14" x14ac:dyDescent="0.25">
      <c r="B38" s="11"/>
      <c r="C38" s="9" t="s">
        <v>430</v>
      </c>
      <c r="D38" s="9"/>
      <c r="E38" s="9"/>
      <c r="F38" s="9"/>
      <c r="G38" s="9"/>
      <c r="H38" s="9"/>
      <c r="I38" s="9"/>
      <c r="J38" s="9"/>
      <c r="K38" s="9"/>
      <c r="L38" s="46"/>
      <c r="M38" s="12"/>
    </row>
    <row r="39" spans="2:14" x14ac:dyDescent="0.25">
      <c r="B39" s="11"/>
      <c r="C39" s="9"/>
      <c r="D39" s="9"/>
      <c r="E39" s="9"/>
      <c r="F39" s="9"/>
      <c r="G39" s="9"/>
      <c r="H39" s="9"/>
      <c r="I39" s="9"/>
      <c r="J39" s="9"/>
      <c r="K39" s="9"/>
      <c r="L39" s="46"/>
      <c r="M39" s="12"/>
    </row>
    <row r="40" spans="2:14" x14ac:dyDescent="0.25">
      <c r="B40" s="11"/>
      <c r="C40" s="124" t="s">
        <v>415</v>
      </c>
      <c r="D40" s="9"/>
      <c r="E40" s="9"/>
      <c r="F40" s="9"/>
      <c r="G40" s="9"/>
      <c r="H40" s="9"/>
      <c r="I40" s="9" t="s">
        <v>416</v>
      </c>
      <c r="J40" s="125"/>
      <c r="K40" s="9"/>
      <c r="L40" s="78" t="s">
        <v>37</v>
      </c>
      <c r="M40" s="12"/>
    </row>
    <row r="41" spans="2:14" x14ac:dyDescent="0.25">
      <c r="B41" s="11"/>
      <c r="C41" s="9"/>
      <c r="D41" s="9"/>
      <c r="E41" s="9"/>
      <c r="F41" s="9"/>
      <c r="G41" s="9"/>
      <c r="H41" s="9"/>
      <c r="I41" s="9" t="s">
        <v>417</v>
      </c>
      <c r="J41" s="125"/>
      <c r="K41" s="9"/>
      <c r="L41" s="4"/>
      <c r="M41" s="12"/>
    </row>
    <row r="42" spans="2:14" ht="13.8" thickBot="1" x14ac:dyDescent="0.3">
      <c r="B42" s="43"/>
      <c r="C42" s="14"/>
      <c r="D42" s="14"/>
      <c r="E42" s="14"/>
      <c r="F42" s="14"/>
      <c r="G42" s="14"/>
      <c r="H42" s="14"/>
      <c r="I42" s="14"/>
      <c r="J42" s="14"/>
      <c r="K42" s="14"/>
      <c r="L42" s="132"/>
      <c r="M42" s="49"/>
    </row>
    <row r="44" spans="2:14" x14ac:dyDescent="0.25">
      <c r="H44" s="4"/>
    </row>
  </sheetData>
  <mergeCells count="4">
    <mergeCell ref="B4:L4"/>
    <mergeCell ref="B5:L5"/>
    <mergeCell ref="C30:D30"/>
    <mergeCell ref="B6:D6"/>
  </mergeCells>
  <phoneticPr fontId="0" type="noConversion"/>
  <printOptions horizontalCentered="1"/>
  <pageMargins left="0.25" right="0.25" top="0.75" bottom="0.25" header="0.5" footer="0.5"/>
  <pageSetup scale="9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zoomScale="75" zoomScaleNormal="75" workbookViewId="0">
      <selection activeCell="A5" sqref="A5"/>
    </sheetView>
  </sheetViews>
  <sheetFormatPr defaultRowHeight="13.2" x14ac:dyDescent="0.25"/>
  <cols>
    <col min="1" max="2" width="1.5546875" customWidth="1"/>
    <col min="3" max="3" width="36.44140625" bestFit="1" customWidth="1"/>
    <col min="4" max="4" width="1.5546875" customWidth="1"/>
    <col min="6" max="6" width="1.5546875" customWidth="1"/>
    <col min="7" max="7" width="9.44140625" style="176" bestFit="1" customWidth="1"/>
    <col min="8" max="8" width="1.88671875" customWidth="1"/>
    <col min="9" max="9" width="22.5546875" bestFit="1" customWidth="1"/>
    <col min="10" max="10" width="1.5546875" customWidth="1"/>
    <col min="11" max="11" width="7.44140625" bestFit="1" customWidth="1"/>
    <col min="12" max="12" width="1.88671875" customWidth="1"/>
    <col min="13" max="13" width="34.44140625" bestFit="1" customWidth="1"/>
    <col min="14" max="14" width="1.88671875" customWidth="1"/>
    <col min="15" max="15" width="11.88671875" style="177" bestFit="1" customWidth="1"/>
    <col min="16" max="16" width="1.5546875" customWidth="1"/>
    <col min="17" max="17" width="11.88671875" style="177" bestFit="1" customWidth="1"/>
    <col min="18" max="18" width="1.5546875" customWidth="1"/>
  </cols>
  <sheetData>
    <row r="1" spans="1:18" x14ac:dyDescent="0.25">
      <c r="A1" s="622" t="s">
        <v>66</v>
      </c>
      <c r="B1" s="622"/>
      <c r="C1" s="622"/>
      <c r="D1" s="622"/>
      <c r="E1" s="622"/>
      <c r="F1" s="622"/>
      <c r="G1" s="622"/>
      <c r="H1" s="622"/>
      <c r="I1" s="622"/>
      <c r="J1" s="622"/>
      <c r="K1" s="622"/>
      <c r="L1" s="622"/>
      <c r="M1" s="622"/>
      <c r="N1" s="622"/>
      <c r="O1" s="622"/>
      <c r="P1" s="622"/>
      <c r="Q1" s="622"/>
      <c r="R1" s="622"/>
    </row>
    <row r="2" spans="1:18" x14ac:dyDescent="0.25">
      <c r="A2" s="623" t="s">
        <v>234</v>
      </c>
      <c r="B2" s="623"/>
      <c r="C2" s="623"/>
      <c r="D2" s="623"/>
      <c r="E2" s="623"/>
      <c r="F2" s="623"/>
      <c r="G2" s="623"/>
      <c r="H2" s="623"/>
      <c r="I2" s="623"/>
      <c r="J2" s="623"/>
      <c r="K2" s="623"/>
      <c r="L2" s="623"/>
      <c r="M2" s="623"/>
      <c r="N2" s="623"/>
      <c r="O2" s="623"/>
      <c r="P2" s="623"/>
      <c r="Q2" s="623"/>
      <c r="R2" s="623"/>
    </row>
    <row r="3" spans="1:18" x14ac:dyDescent="0.25">
      <c r="A3" s="623" t="s">
        <v>67</v>
      </c>
      <c r="B3" s="623"/>
      <c r="C3" s="623"/>
      <c r="D3" s="623"/>
      <c r="E3" s="623"/>
      <c r="F3" s="623"/>
      <c r="G3" s="623"/>
      <c r="H3" s="623"/>
      <c r="I3" s="623"/>
      <c r="J3" s="623"/>
      <c r="K3" s="623"/>
      <c r="L3" s="623"/>
      <c r="M3" s="623"/>
      <c r="N3" s="623"/>
      <c r="O3" s="623"/>
      <c r="P3" s="623"/>
      <c r="Q3" s="623"/>
      <c r="R3" s="623"/>
    </row>
    <row r="4" spans="1:18" x14ac:dyDescent="0.25">
      <c r="A4" s="623" t="s">
        <v>742</v>
      </c>
      <c r="B4" s="623"/>
      <c r="C4" s="623"/>
      <c r="D4" s="623"/>
      <c r="E4" s="623"/>
      <c r="F4" s="623"/>
      <c r="G4" s="623"/>
      <c r="H4" s="623"/>
      <c r="I4" s="623"/>
      <c r="J4" s="623"/>
      <c r="K4" s="623"/>
      <c r="L4" s="623"/>
      <c r="M4" s="623"/>
      <c r="N4" s="623"/>
      <c r="O4" s="623"/>
      <c r="P4" s="623"/>
      <c r="Q4" s="623"/>
      <c r="R4" s="623"/>
    </row>
    <row r="5" spans="1:18" x14ac:dyDescent="0.25">
      <c r="A5" s="167"/>
      <c r="B5" s="167"/>
      <c r="C5" s="167"/>
      <c r="D5" s="167"/>
      <c r="E5" s="167"/>
      <c r="F5" s="167"/>
      <c r="G5" s="167"/>
      <c r="H5" s="167"/>
      <c r="I5" s="167"/>
      <c r="J5" s="167"/>
      <c r="K5" s="167"/>
      <c r="L5" s="167"/>
      <c r="M5" s="167"/>
      <c r="N5" s="167"/>
      <c r="O5" s="167"/>
      <c r="P5" s="167"/>
      <c r="Q5" s="167"/>
      <c r="R5" s="167"/>
    </row>
    <row r="6" spans="1:18" x14ac:dyDescent="0.25">
      <c r="A6" s="167"/>
      <c r="B6" s="621" t="s">
        <v>708</v>
      </c>
      <c r="C6" s="621"/>
      <c r="D6" s="621"/>
      <c r="E6" s="621"/>
      <c r="F6" s="621"/>
      <c r="G6" s="621"/>
      <c r="H6" s="621"/>
      <c r="I6" s="621"/>
      <c r="J6" s="621"/>
      <c r="K6" s="621"/>
      <c r="L6" s="621"/>
      <c r="M6" s="621"/>
      <c r="N6" s="621"/>
      <c r="O6" s="621"/>
      <c r="P6" s="621"/>
      <c r="Q6" s="621"/>
      <c r="R6" s="167"/>
    </row>
    <row r="7" spans="1:18" ht="39" customHeight="1" x14ac:dyDescent="0.25">
      <c r="A7" s="167"/>
      <c r="B7" s="621"/>
      <c r="C7" s="621"/>
      <c r="D7" s="621"/>
      <c r="E7" s="621"/>
      <c r="F7" s="621"/>
      <c r="G7" s="621"/>
      <c r="H7" s="621"/>
      <c r="I7" s="621"/>
      <c r="J7" s="621"/>
      <c r="K7" s="621"/>
      <c r="L7" s="621"/>
      <c r="M7" s="621"/>
      <c r="N7" s="621"/>
      <c r="O7" s="621"/>
      <c r="P7" s="621"/>
      <c r="Q7" s="621"/>
      <c r="R7" s="167"/>
    </row>
    <row r="8" spans="1:18" ht="17.399999999999999" x14ac:dyDescent="0.3">
      <c r="A8" s="620"/>
      <c r="B8" s="620"/>
      <c r="C8" s="620"/>
      <c r="D8" s="620"/>
      <c r="E8" s="620"/>
      <c r="F8" s="620"/>
      <c r="G8" s="620"/>
      <c r="H8" s="620"/>
      <c r="I8" s="620"/>
      <c r="J8" s="620"/>
      <c r="K8" s="620"/>
      <c r="L8" s="620"/>
      <c r="M8" s="620"/>
      <c r="N8" s="620"/>
      <c r="O8" s="620"/>
      <c r="P8" s="620"/>
      <c r="Q8" s="620"/>
      <c r="R8" s="620"/>
    </row>
    <row r="9" spans="1:18" x14ac:dyDescent="0.25">
      <c r="E9" s="167" t="s">
        <v>68</v>
      </c>
      <c r="F9" s="168"/>
      <c r="G9" s="169" t="s">
        <v>207</v>
      </c>
      <c r="H9" s="168"/>
      <c r="I9" s="169" t="s">
        <v>69</v>
      </c>
      <c r="J9" s="169"/>
      <c r="K9" s="169"/>
      <c r="L9" s="168"/>
      <c r="M9" s="167" t="s">
        <v>207</v>
      </c>
      <c r="N9" s="168"/>
      <c r="O9" s="170"/>
      <c r="P9" s="168"/>
      <c r="Q9" s="170"/>
    </row>
    <row r="10" spans="1:18" x14ac:dyDescent="0.25">
      <c r="C10" s="171" t="s">
        <v>70</v>
      </c>
      <c r="E10" s="171" t="s">
        <v>71</v>
      </c>
      <c r="F10" s="168"/>
      <c r="G10" s="171" t="s">
        <v>72</v>
      </c>
      <c r="H10" s="168"/>
      <c r="I10" s="171" t="s">
        <v>73</v>
      </c>
      <c r="J10" s="169"/>
      <c r="K10" s="171" t="s">
        <v>206</v>
      </c>
      <c r="L10" s="168"/>
      <c r="M10" s="171" t="s">
        <v>74</v>
      </c>
      <c r="N10" s="168"/>
      <c r="O10" s="172" t="s">
        <v>216</v>
      </c>
      <c r="P10" s="168"/>
      <c r="Q10" s="172" t="s">
        <v>217</v>
      </c>
    </row>
    <row r="11" spans="1:18" x14ac:dyDescent="0.25">
      <c r="C11" s="169"/>
      <c r="E11" s="173"/>
      <c r="G11" s="173"/>
      <c r="I11" s="173"/>
      <c r="J11" s="173"/>
      <c r="K11" s="173"/>
      <c r="M11" s="173"/>
      <c r="O11" s="174"/>
      <c r="Q11" s="174"/>
    </row>
    <row r="12" spans="1:18" x14ac:dyDescent="0.25">
      <c r="A12" s="175"/>
      <c r="B12" s="175" t="s">
        <v>75</v>
      </c>
      <c r="C12" s="175"/>
      <c r="D12" s="175"/>
    </row>
    <row r="14" spans="1:18" x14ac:dyDescent="0.25">
      <c r="C14" t="s">
        <v>76</v>
      </c>
      <c r="E14" s="176" t="s">
        <v>77</v>
      </c>
      <c r="G14" s="176" t="s">
        <v>106</v>
      </c>
      <c r="I14" t="s">
        <v>107</v>
      </c>
      <c r="K14" t="s">
        <v>218</v>
      </c>
      <c r="M14" s="178" t="s">
        <v>108</v>
      </c>
      <c r="O14" s="177">
        <v>10000</v>
      </c>
    </row>
    <row r="15" spans="1:18" x14ac:dyDescent="0.25">
      <c r="C15" t="s">
        <v>76</v>
      </c>
      <c r="E15" s="176" t="s">
        <v>77</v>
      </c>
      <c r="G15" s="176" t="s">
        <v>109</v>
      </c>
      <c r="I15" t="s">
        <v>110</v>
      </c>
      <c r="K15" t="s">
        <v>218</v>
      </c>
      <c r="M15" s="178" t="s">
        <v>111</v>
      </c>
      <c r="Q15" s="177">
        <v>10000</v>
      </c>
    </row>
    <row r="16" spans="1:18" x14ac:dyDescent="0.25">
      <c r="C16" s="179" t="s">
        <v>112</v>
      </c>
      <c r="D16" s="179" t="s">
        <v>113</v>
      </c>
      <c r="E16" s="176"/>
      <c r="M16" s="178"/>
    </row>
    <row r="17" spans="1:22" x14ac:dyDescent="0.25">
      <c r="V17" s="180"/>
    </row>
    <row r="18" spans="1:22" x14ac:dyDescent="0.25">
      <c r="C18" t="s">
        <v>114</v>
      </c>
      <c r="E18" s="176" t="s">
        <v>115</v>
      </c>
      <c r="G18" s="176" t="s">
        <v>109</v>
      </c>
      <c r="I18" t="s">
        <v>110</v>
      </c>
      <c r="K18" t="s">
        <v>342</v>
      </c>
      <c r="M18" s="178" t="s">
        <v>111</v>
      </c>
      <c r="O18" s="177">
        <v>8000</v>
      </c>
    </row>
    <row r="19" spans="1:22" x14ac:dyDescent="0.25">
      <c r="C19" t="s">
        <v>114</v>
      </c>
      <c r="E19" s="176" t="s">
        <v>115</v>
      </c>
      <c r="G19" s="176">
        <v>165000</v>
      </c>
      <c r="I19" t="s">
        <v>116</v>
      </c>
      <c r="K19" t="s">
        <v>342</v>
      </c>
      <c r="M19" t="s">
        <v>117</v>
      </c>
      <c r="Q19" s="177">
        <v>10000</v>
      </c>
    </row>
    <row r="20" spans="1:22" x14ac:dyDescent="0.25">
      <c r="C20" t="s">
        <v>114</v>
      </c>
      <c r="E20" s="176" t="s">
        <v>115</v>
      </c>
      <c r="G20" s="176">
        <v>165900</v>
      </c>
      <c r="I20" t="s">
        <v>118</v>
      </c>
      <c r="K20" t="s">
        <v>342</v>
      </c>
      <c r="M20" t="s">
        <v>119</v>
      </c>
      <c r="O20" s="177">
        <v>2000</v>
      </c>
    </row>
    <row r="21" spans="1:22" x14ac:dyDescent="0.25">
      <c r="C21" s="179" t="s">
        <v>132</v>
      </c>
    </row>
    <row r="23" spans="1:22" x14ac:dyDescent="0.25">
      <c r="C23" t="s">
        <v>133</v>
      </c>
      <c r="E23" s="176" t="s">
        <v>135</v>
      </c>
      <c r="G23" s="176" t="s">
        <v>136</v>
      </c>
      <c r="I23" t="s">
        <v>137</v>
      </c>
      <c r="K23" t="s">
        <v>218</v>
      </c>
      <c r="M23" t="s">
        <v>138</v>
      </c>
      <c r="O23" s="177">
        <v>10000</v>
      </c>
    </row>
    <row r="24" spans="1:22" x14ac:dyDescent="0.25">
      <c r="C24" t="s">
        <v>139</v>
      </c>
      <c r="E24" s="176" t="s">
        <v>135</v>
      </c>
      <c r="G24" s="176" t="s">
        <v>140</v>
      </c>
      <c r="I24" t="s">
        <v>384</v>
      </c>
      <c r="K24" t="s">
        <v>218</v>
      </c>
      <c r="M24" t="s">
        <v>117</v>
      </c>
      <c r="Q24" s="177">
        <v>10000</v>
      </c>
    </row>
    <row r="26" spans="1:22" x14ac:dyDescent="0.25">
      <c r="C26" t="s">
        <v>141</v>
      </c>
      <c r="E26" s="176" t="s">
        <v>142</v>
      </c>
      <c r="G26" s="176">
        <v>165000</v>
      </c>
      <c r="I26" t="s">
        <v>143</v>
      </c>
      <c r="K26" t="s">
        <v>342</v>
      </c>
      <c r="M26" t="s">
        <v>117</v>
      </c>
      <c r="O26" s="177">
        <v>10000</v>
      </c>
    </row>
    <row r="27" spans="1:22" x14ac:dyDescent="0.25">
      <c r="C27" t="s">
        <v>144</v>
      </c>
      <c r="E27" s="176" t="s">
        <v>142</v>
      </c>
      <c r="G27" s="176" t="s">
        <v>136</v>
      </c>
      <c r="I27" t="s">
        <v>137</v>
      </c>
      <c r="K27" t="s">
        <v>342</v>
      </c>
      <c r="M27" t="s">
        <v>145</v>
      </c>
      <c r="Q27" s="177">
        <v>10000</v>
      </c>
    </row>
    <row r="30" spans="1:22" x14ac:dyDescent="0.25">
      <c r="A30" s="175"/>
      <c r="B30" s="175" t="s">
        <v>146</v>
      </c>
      <c r="C30" s="175"/>
      <c r="D30" s="175"/>
    </row>
    <row r="32" spans="1:22" x14ac:dyDescent="0.25">
      <c r="C32" t="s">
        <v>76</v>
      </c>
      <c r="E32" s="176" t="s">
        <v>77</v>
      </c>
      <c r="G32" s="176" t="s">
        <v>106</v>
      </c>
      <c r="I32" t="s">
        <v>107</v>
      </c>
      <c r="K32" t="s">
        <v>218</v>
      </c>
      <c r="M32" s="178" t="s">
        <v>108</v>
      </c>
      <c r="O32" s="177">
        <v>10000</v>
      </c>
    </row>
    <row r="33" spans="3:17" x14ac:dyDescent="0.25">
      <c r="C33" t="s">
        <v>76</v>
      </c>
      <c r="E33" s="176" t="s">
        <v>77</v>
      </c>
      <c r="G33" s="176" t="s">
        <v>147</v>
      </c>
      <c r="I33" t="s">
        <v>148</v>
      </c>
      <c r="K33" t="s">
        <v>218</v>
      </c>
      <c r="M33" s="178" t="s">
        <v>149</v>
      </c>
      <c r="Q33" s="177">
        <v>10000</v>
      </c>
    </row>
    <row r="34" spans="3:17" x14ac:dyDescent="0.25">
      <c r="C34" s="179" t="s">
        <v>112</v>
      </c>
    </row>
    <row r="36" spans="3:17" x14ac:dyDescent="0.25">
      <c r="C36" t="s">
        <v>133</v>
      </c>
      <c r="E36" s="176" t="s">
        <v>135</v>
      </c>
      <c r="G36" s="176" t="s">
        <v>150</v>
      </c>
      <c r="I36" t="s">
        <v>151</v>
      </c>
      <c r="K36" t="s">
        <v>218</v>
      </c>
      <c r="M36" t="s">
        <v>726</v>
      </c>
      <c r="O36" s="177">
        <v>10000</v>
      </c>
    </row>
    <row r="37" spans="3:17" x14ac:dyDescent="0.25">
      <c r="C37" t="s">
        <v>139</v>
      </c>
      <c r="E37" s="176" t="s">
        <v>135</v>
      </c>
      <c r="G37" s="176" t="s">
        <v>140</v>
      </c>
      <c r="I37" t="s">
        <v>384</v>
      </c>
      <c r="K37" t="s">
        <v>218</v>
      </c>
      <c r="M37" t="s">
        <v>117</v>
      </c>
      <c r="Q37" s="177">
        <v>10000</v>
      </c>
    </row>
  </sheetData>
  <mergeCells count="6">
    <mergeCell ref="A8:R8"/>
    <mergeCell ref="B6:Q7"/>
    <mergeCell ref="A1:R1"/>
    <mergeCell ref="A2:R2"/>
    <mergeCell ref="A3:R3"/>
    <mergeCell ref="A4:R4"/>
  </mergeCells>
  <phoneticPr fontId="0" type="noConversion"/>
  <printOptions horizontalCentered="1"/>
  <pageMargins left="0.25" right="0.24" top="1" bottom="0.25" header="0.17" footer="0.5"/>
  <pageSetup scale="80"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47"/>
  <sheetViews>
    <sheetView showGridLines="0" topLeftCell="A4" workbookViewId="0">
      <selection activeCell="Q43" sqref="Q43"/>
    </sheetView>
  </sheetViews>
  <sheetFormatPr defaultColWidth="7.88671875" defaultRowHeight="13.2" x14ac:dyDescent="0.25"/>
  <cols>
    <col min="1" max="1" width="8" style="1" customWidth="1"/>
    <col min="2" max="2" width="7.109375" style="1" customWidth="1"/>
    <col min="3" max="3" width="46.5546875" style="1" customWidth="1"/>
    <col min="4" max="5" width="7.109375" style="1" customWidth="1"/>
    <col min="6" max="6" width="8.44140625" style="1" customWidth="1"/>
    <col min="7" max="7" width="7.109375" style="1" customWidth="1"/>
    <col min="8" max="8" width="8.44140625" style="1" customWidth="1"/>
    <col min="9" max="9" width="7.109375" style="1" customWidth="1"/>
    <col min="10" max="10" width="1.44140625" style="1" customWidth="1"/>
    <col min="11" max="11" width="12.44140625" style="1" bestFit="1" customWidth="1"/>
    <col min="12" max="12" width="13.44140625" style="1" customWidth="1"/>
    <col min="13" max="13" width="4.44140625" style="1" customWidth="1"/>
    <col min="14" max="14" width="12.44140625" style="1" bestFit="1" customWidth="1"/>
    <col min="15" max="16384" width="7.88671875" style="1"/>
  </cols>
  <sheetData>
    <row r="1" spans="2:14" x14ac:dyDescent="0.25">
      <c r="I1" s="374" t="s">
        <v>613</v>
      </c>
      <c r="J1" s="349"/>
      <c r="K1" s="375"/>
      <c r="L1" s="375"/>
    </row>
    <row r="2" spans="2:14" ht="25.5" customHeight="1" x14ac:dyDescent="0.25">
      <c r="I2" s="374" t="s">
        <v>614</v>
      </c>
      <c r="J2" s="349"/>
      <c r="K2" s="375"/>
      <c r="L2" s="375"/>
    </row>
    <row r="3" spans="2:14" ht="13.8" thickBot="1" x14ac:dyDescent="0.3">
      <c r="B3" s="431"/>
      <c r="C3" s="432"/>
    </row>
    <row r="4" spans="2:14" ht="15.6" x14ac:dyDescent="0.3">
      <c r="B4" s="594" t="s">
        <v>192</v>
      </c>
      <c r="C4" s="595"/>
      <c r="D4" s="595"/>
      <c r="E4" s="595"/>
      <c r="F4" s="595"/>
      <c r="G4" s="595"/>
      <c r="H4" s="595"/>
      <c r="I4" s="595"/>
      <c r="J4" s="595"/>
      <c r="K4" s="595"/>
      <c r="L4" s="595"/>
      <c r="M4" s="6"/>
    </row>
    <row r="5" spans="2:14" ht="15.6" x14ac:dyDescent="0.3">
      <c r="B5" s="596" t="s">
        <v>193</v>
      </c>
      <c r="C5" s="597"/>
      <c r="D5" s="597"/>
      <c r="E5" s="597"/>
      <c r="F5" s="597"/>
      <c r="G5" s="597"/>
      <c r="H5" s="597"/>
      <c r="I5" s="597"/>
      <c r="J5" s="597"/>
      <c r="K5" s="597"/>
      <c r="L5" s="597"/>
      <c r="M5" s="7"/>
    </row>
    <row r="6" spans="2:14" ht="15.6" x14ac:dyDescent="0.3">
      <c r="B6" s="599" t="s">
        <v>425</v>
      </c>
      <c r="C6" s="600"/>
      <c r="D6" s="600"/>
      <c r="E6" s="5"/>
      <c r="F6" s="5"/>
      <c r="G6" s="5"/>
      <c r="H6" s="5"/>
      <c r="I6" s="5"/>
      <c r="J6" s="5"/>
      <c r="K6" s="5"/>
      <c r="L6" s="5"/>
      <c r="M6" s="7"/>
    </row>
    <row r="7" spans="2:14" x14ac:dyDescent="0.25">
      <c r="B7" s="8" t="s">
        <v>426</v>
      </c>
      <c r="C7" s="9"/>
      <c r="D7" s="9"/>
      <c r="E7" s="9"/>
      <c r="F7" s="4"/>
      <c r="G7" s="4"/>
      <c r="H7" s="10" t="s">
        <v>421</v>
      </c>
      <c r="I7" s="4"/>
      <c r="J7" s="4"/>
      <c r="K7" s="4"/>
      <c r="L7" s="4"/>
      <c r="M7" s="12"/>
      <c r="N7" s="13"/>
    </row>
    <row r="8" spans="2:14" x14ac:dyDescent="0.25">
      <c r="B8" s="11" t="s">
        <v>312</v>
      </c>
      <c r="C8" s="9"/>
      <c r="D8" s="4"/>
      <c r="E8" s="4"/>
      <c r="F8" s="4"/>
      <c r="G8" s="4"/>
      <c r="H8" s="4"/>
      <c r="I8" s="4"/>
      <c r="J8" s="4"/>
      <c r="K8" s="4"/>
      <c r="L8" s="4"/>
      <c r="M8" s="12"/>
      <c r="N8" s="13"/>
    </row>
    <row r="9" spans="2:14" x14ac:dyDescent="0.25">
      <c r="B9" s="8"/>
      <c r="C9" s="4"/>
      <c r="D9" s="4"/>
      <c r="E9" s="4"/>
      <c r="F9" s="4"/>
      <c r="G9" s="4"/>
      <c r="H9" s="4"/>
      <c r="I9" s="4"/>
      <c r="J9" s="4"/>
      <c r="K9" s="4"/>
      <c r="L9" s="4"/>
      <c r="M9" s="12"/>
      <c r="N9" s="13"/>
    </row>
    <row r="10" spans="2:14" ht="13.8" thickBot="1" x14ac:dyDescent="0.3">
      <c r="B10" s="8"/>
      <c r="C10" s="14" t="s">
        <v>204</v>
      </c>
      <c r="D10" s="14"/>
      <c r="E10" s="14"/>
      <c r="F10" s="14" t="s">
        <v>205</v>
      </c>
      <c r="G10" s="14"/>
      <c r="H10" s="14"/>
      <c r="I10" s="14"/>
      <c r="J10" s="14"/>
      <c r="K10" s="14"/>
      <c r="L10" s="14"/>
      <c r="M10" s="12"/>
      <c r="N10" s="13"/>
    </row>
    <row r="11" spans="2:14" x14ac:dyDescent="0.25">
      <c r="B11" s="8"/>
      <c r="C11" s="4"/>
      <c r="D11" s="4"/>
      <c r="E11" s="4"/>
      <c r="F11" s="4"/>
      <c r="G11" s="4"/>
      <c r="H11" s="4"/>
      <c r="I11" s="4"/>
      <c r="J11" s="4"/>
      <c r="K11" s="4"/>
      <c r="L11" s="4"/>
      <c r="M11" s="12"/>
      <c r="N11" s="13"/>
    </row>
    <row r="12" spans="2:14" x14ac:dyDescent="0.25">
      <c r="B12" s="8"/>
      <c r="C12" s="4"/>
      <c r="D12" s="4"/>
      <c r="E12" s="4"/>
      <c r="F12" s="4"/>
      <c r="G12" s="4"/>
      <c r="H12" s="4"/>
      <c r="I12" s="4"/>
      <c r="J12" s="4"/>
      <c r="K12" s="4"/>
      <c r="L12" s="4"/>
      <c r="M12" s="12"/>
      <c r="N12" s="13"/>
    </row>
    <row r="13" spans="2:14" x14ac:dyDescent="0.25">
      <c r="B13" s="8"/>
      <c r="C13" s="4"/>
      <c r="D13" s="4"/>
      <c r="E13" s="4"/>
      <c r="F13" s="4"/>
      <c r="G13" s="4"/>
      <c r="H13" s="4"/>
      <c r="I13" s="4"/>
      <c r="J13" s="4"/>
      <c r="K13" s="4"/>
      <c r="L13" s="4"/>
      <c r="M13" s="12"/>
      <c r="N13" s="13"/>
    </row>
    <row r="14" spans="2:14" ht="13.8" thickBot="1" x14ac:dyDescent="0.3">
      <c r="B14" s="8"/>
      <c r="C14" s="4"/>
      <c r="D14" s="4"/>
      <c r="E14" s="4"/>
      <c r="F14" s="4"/>
      <c r="G14" s="4"/>
      <c r="H14" s="4"/>
      <c r="I14" s="4"/>
      <c r="J14" s="4"/>
      <c r="K14" s="4"/>
      <c r="L14" s="4"/>
      <c r="M14" s="12"/>
      <c r="N14" s="13"/>
    </row>
    <row r="15" spans="2:14" x14ac:dyDescent="0.25">
      <c r="B15" s="15" t="s">
        <v>206</v>
      </c>
      <c r="C15" s="16" t="s">
        <v>207</v>
      </c>
      <c r="D15" s="17" t="s">
        <v>208</v>
      </c>
      <c r="E15" s="17" t="s">
        <v>209</v>
      </c>
      <c r="F15" s="17" t="s">
        <v>210</v>
      </c>
      <c r="G15" s="17" t="s">
        <v>211</v>
      </c>
      <c r="H15" s="17" t="s">
        <v>212</v>
      </c>
      <c r="I15" s="17" t="s">
        <v>213</v>
      </c>
      <c r="J15" s="17"/>
      <c r="K15" s="17" t="s">
        <v>214</v>
      </c>
      <c r="L15" s="18" t="s">
        <v>214</v>
      </c>
      <c r="M15" s="12"/>
      <c r="N15" s="13"/>
    </row>
    <row r="16" spans="2:14" x14ac:dyDescent="0.25">
      <c r="B16" s="8"/>
      <c r="C16" s="8"/>
      <c r="D16" s="4"/>
      <c r="E16" s="4"/>
      <c r="F16" s="4"/>
      <c r="G16" s="4"/>
      <c r="H16" s="19" t="s">
        <v>712</v>
      </c>
      <c r="I16" s="19" t="s">
        <v>215</v>
      </c>
      <c r="J16" s="4"/>
      <c r="K16" s="19" t="s">
        <v>216</v>
      </c>
      <c r="L16" s="20" t="s">
        <v>217</v>
      </c>
      <c r="M16" s="12"/>
      <c r="N16" s="13"/>
    </row>
    <row r="17" spans="2:14" ht="6.75" customHeight="1" thickBot="1" x14ac:dyDescent="0.3">
      <c r="B17" s="8"/>
      <c r="C17" s="21"/>
      <c r="D17" s="22"/>
      <c r="E17" s="22"/>
      <c r="F17" s="22"/>
      <c r="G17" s="22"/>
      <c r="H17" s="22"/>
      <c r="I17" s="22"/>
      <c r="J17" s="22"/>
      <c r="K17" s="23"/>
      <c r="L17" s="24"/>
      <c r="M17" s="12"/>
      <c r="N17" s="13"/>
    </row>
    <row r="18" spans="2:14" ht="13.8" thickTop="1" x14ac:dyDescent="0.25">
      <c r="B18" s="8"/>
      <c r="C18" s="25"/>
      <c r="D18" s="4"/>
      <c r="E18" s="4"/>
      <c r="F18" s="4"/>
      <c r="G18" s="4"/>
      <c r="H18" s="4"/>
      <c r="I18" s="4"/>
      <c r="J18" s="4"/>
      <c r="K18" s="26"/>
      <c r="L18" s="27"/>
      <c r="M18" s="12"/>
      <c r="N18" s="13"/>
    </row>
    <row r="19" spans="2:14" x14ac:dyDescent="0.25">
      <c r="B19" s="8" t="s">
        <v>299</v>
      </c>
      <c r="C19" s="540" t="s">
        <v>737</v>
      </c>
      <c r="D19" s="29" t="s">
        <v>241</v>
      </c>
      <c r="E19" s="29" t="s">
        <v>241</v>
      </c>
      <c r="F19" s="29" t="s">
        <v>241</v>
      </c>
      <c r="G19" s="29" t="s">
        <v>241</v>
      </c>
      <c r="H19" s="29">
        <v>2017</v>
      </c>
      <c r="I19" s="29"/>
      <c r="J19" s="4"/>
      <c r="K19" s="30">
        <v>5000000</v>
      </c>
      <c r="L19" s="31"/>
      <c r="M19" s="12"/>
      <c r="N19" s="13"/>
    </row>
    <row r="20" spans="2:14" x14ac:dyDescent="0.25">
      <c r="B20" s="8"/>
      <c r="C20" s="25"/>
      <c r="D20" s="29"/>
      <c r="E20" s="29"/>
      <c r="F20" s="29"/>
      <c r="G20" s="29"/>
      <c r="H20" s="29"/>
      <c r="I20" s="29"/>
      <c r="J20" s="4"/>
      <c r="K20" s="32"/>
      <c r="L20" s="33"/>
      <c r="M20" s="12"/>
      <c r="N20" s="13"/>
    </row>
    <row r="21" spans="2:14" x14ac:dyDescent="0.25">
      <c r="B21" s="8"/>
      <c r="C21" s="392" t="s">
        <v>313</v>
      </c>
      <c r="D21" s="29" t="s">
        <v>241</v>
      </c>
      <c r="E21" s="29" t="s">
        <v>241</v>
      </c>
      <c r="F21" s="29" t="s">
        <v>241</v>
      </c>
      <c r="G21" s="29" t="s">
        <v>241</v>
      </c>
      <c r="H21" s="505">
        <v>2017</v>
      </c>
      <c r="I21" s="29"/>
      <c r="J21" s="4"/>
      <c r="K21" s="30"/>
      <c r="L21" s="31">
        <v>5000000</v>
      </c>
      <c r="M21" s="12"/>
      <c r="N21" s="34"/>
    </row>
    <row r="22" spans="2:14" x14ac:dyDescent="0.25">
      <c r="B22" s="8"/>
      <c r="C22" s="25" t="s">
        <v>314</v>
      </c>
      <c r="D22" s="29"/>
      <c r="E22" s="29"/>
      <c r="F22" s="29"/>
      <c r="G22" s="29"/>
      <c r="H22" s="29"/>
      <c r="I22" s="29"/>
      <c r="J22" s="4"/>
      <c r="K22" s="30"/>
      <c r="L22" s="31"/>
      <c r="M22" s="12"/>
      <c r="N22" s="13"/>
    </row>
    <row r="23" spans="2:14" x14ac:dyDescent="0.25">
      <c r="B23" s="8"/>
      <c r="C23" s="28"/>
      <c r="D23" s="29"/>
      <c r="E23" s="29"/>
      <c r="F23" s="29"/>
      <c r="G23" s="29"/>
      <c r="H23" s="29"/>
      <c r="I23" s="29"/>
      <c r="J23" s="4"/>
      <c r="K23" s="30"/>
      <c r="L23" s="31"/>
      <c r="M23" s="12"/>
      <c r="N23" s="13"/>
    </row>
    <row r="24" spans="2:14" ht="13.8" thickBot="1" x14ac:dyDescent="0.3">
      <c r="B24" s="8"/>
      <c r="C24" s="28"/>
      <c r="D24" s="29"/>
      <c r="E24" s="29"/>
      <c r="F24" s="29"/>
      <c r="G24" s="29"/>
      <c r="H24" s="29"/>
      <c r="I24" s="29"/>
      <c r="J24" s="4"/>
      <c r="K24" s="30"/>
      <c r="L24" s="31"/>
      <c r="M24" s="12"/>
      <c r="N24" s="13"/>
    </row>
    <row r="25" spans="2:14" x14ac:dyDescent="0.25">
      <c r="B25" s="8"/>
      <c r="C25" s="35"/>
      <c r="D25" s="36"/>
      <c r="E25" s="36"/>
      <c r="F25" s="36"/>
      <c r="G25" s="36"/>
      <c r="H25" s="36"/>
      <c r="I25" s="36"/>
      <c r="J25" s="37"/>
      <c r="K25" s="38"/>
      <c r="L25" s="39"/>
      <c r="M25" s="12"/>
      <c r="N25" s="13"/>
    </row>
    <row r="26" spans="2:14" ht="13.8" thickBot="1" x14ac:dyDescent="0.3">
      <c r="B26" s="8"/>
      <c r="C26" s="8"/>
      <c r="D26" s="4"/>
      <c r="E26" s="4"/>
      <c r="F26" s="4"/>
      <c r="G26" s="4"/>
      <c r="H26" s="4"/>
      <c r="I26" s="4"/>
      <c r="J26" s="4"/>
      <c r="K26" s="40">
        <f>SUM(K19:K25)</f>
        <v>5000000</v>
      </c>
      <c r="L26" s="41">
        <f>SUM(L19:L25)</f>
        <v>5000000</v>
      </c>
      <c r="M26" s="12"/>
      <c r="N26" s="42"/>
    </row>
    <row r="27" spans="2:14" ht="14.4" thickTop="1" thickBot="1" x14ac:dyDescent="0.3">
      <c r="B27" s="8"/>
      <c r="C27" s="43"/>
      <c r="D27" s="14"/>
      <c r="E27" s="14"/>
      <c r="F27" s="14"/>
      <c r="G27" s="14"/>
      <c r="H27" s="14"/>
      <c r="I27" s="14"/>
      <c r="J27" s="14"/>
      <c r="K27" s="44"/>
      <c r="L27" s="45">
        <f>+L26-K26</f>
        <v>0</v>
      </c>
      <c r="M27" s="12"/>
    </row>
    <row r="28" spans="2:14" x14ac:dyDescent="0.25">
      <c r="B28" s="8"/>
      <c r="C28" s="4"/>
      <c r="D28" s="4"/>
      <c r="E28" s="4"/>
      <c r="F28" s="4"/>
      <c r="G28" s="4"/>
      <c r="H28" s="4"/>
      <c r="I28" s="4"/>
      <c r="J28" s="4"/>
      <c r="K28" s="4"/>
      <c r="L28" s="4"/>
      <c r="M28" s="12"/>
    </row>
    <row r="29" spans="2:14" x14ac:dyDescent="0.25">
      <c r="B29" s="8"/>
      <c r="C29" s="598" t="s">
        <v>226</v>
      </c>
      <c r="D29" s="598"/>
      <c r="E29" s="4"/>
      <c r="F29" s="4"/>
      <c r="G29" s="4"/>
      <c r="H29" s="4"/>
      <c r="I29" s="4"/>
      <c r="J29" s="4"/>
      <c r="K29" s="4"/>
      <c r="L29" s="46"/>
      <c r="M29" s="12"/>
    </row>
    <row r="30" spans="2:14" x14ac:dyDescent="0.25">
      <c r="B30" s="8"/>
      <c r="C30" s="4" t="s">
        <v>315</v>
      </c>
      <c r="D30" s="4"/>
      <c r="E30" s="4"/>
      <c r="F30" s="4"/>
      <c r="G30" s="4"/>
      <c r="H30" s="4"/>
      <c r="I30" s="4"/>
      <c r="J30" s="4"/>
      <c r="K30" s="4"/>
      <c r="L30" s="46"/>
      <c r="M30" s="12"/>
    </row>
    <row r="31" spans="2:14" x14ac:dyDescent="0.25">
      <c r="B31" s="8"/>
      <c r="C31" s="4" t="s">
        <v>494</v>
      </c>
      <c r="D31" s="4"/>
      <c r="E31" s="4"/>
      <c r="F31" s="4"/>
      <c r="G31" s="4"/>
      <c r="H31" s="4"/>
      <c r="I31" s="4"/>
      <c r="J31" s="4"/>
      <c r="K31" s="4"/>
      <c r="L31" s="46"/>
      <c r="M31" s="12"/>
    </row>
    <row r="32" spans="2:14" x14ac:dyDescent="0.25">
      <c r="B32" s="8"/>
      <c r="C32" s="4" t="s">
        <v>495</v>
      </c>
      <c r="D32" s="4"/>
      <c r="E32" s="4"/>
      <c r="F32" s="4"/>
      <c r="G32" s="4"/>
      <c r="H32" s="4"/>
      <c r="I32" s="4"/>
      <c r="J32" s="4"/>
      <c r="K32" s="4"/>
      <c r="L32" s="46"/>
      <c r="M32" s="12"/>
    </row>
    <row r="33" spans="2:14" x14ac:dyDescent="0.25">
      <c r="B33" s="8"/>
      <c r="C33" s="4" t="s">
        <v>496</v>
      </c>
      <c r="D33" s="4"/>
      <c r="E33" s="4"/>
      <c r="F33" s="4"/>
      <c r="G33" s="4"/>
      <c r="H33" s="4"/>
      <c r="I33" s="4"/>
      <c r="J33" s="4"/>
      <c r="K33" s="4"/>
      <c r="L33" s="46"/>
      <c r="M33" s="12"/>
    </row>
    <row r="34" spans="2:14" x14ac:dyDescent="0.25">
      <c r="B34" s="8"/>
      <c r="C34" s="4" t="s">
        <v>497</v>
      </c>
      <c r="D34" s="4"/>
      <c r="E34" s="4"/>
      <c r="F34" s="4"/>
      <c r="G34" s="4"/>
      <c r="H34" s="4"/>
      <c r="I34" s="4"/>
      <c r="J34" s="4"/>
      <c r="K34" s="4"/>
      <c r="L34" s="46"/>
      <c r="M34" s="12"/>
    </row>
    <row r="35" spans="2:14" x14ac:dyDescent="0.25">
      <c r="B35" s="8"/>
      <c r="C35" s="4"/>
      <c r="D35" s="4"/>
      <c r="E35" s="4"/>
      <c r="F35" s="4"/>
      <c r="G35" s="4"/>
      <c r="H35" s="4"/>
      <c r="I35" s="4"/>
      <c r="J35" s="4"/>
      <c r="K35" s="4"/>
      <c r="L35" s="46"/>
      <c r="M35" s="12"/>
    </row>
    <row r="36" spans="2:14" x14ac:dyDescent="0.25">
      <c r="B36" s="8"/>
      <c r="C36" s="4"/>
      <c r="D36" s="4"/>
      <c r="E36" s="4"/>
      <c r="F36" s="4"/>
      <c r="G36" s="4"/>
      <c r="H36" s="4"/>
      <c r="I36" s="4"/>
      <c r="J36" s="4"/>
      <c r="K36" s="4"/>
      <c r="L36" s="46"/>
      <c r="M36" s="12"/>
    </row>
    <row r="37" spans="2:14" x14ac:dyDescent="0.25">
      <c r="B37" s="11"/>
      <c r="C37" s="9" t="s">
        <v>414</v>
      </c>
      <c r="D37" s="9" t="s">
        <v>316</v>
      </c>
      <c r="E37" s="9"/>
      <c r="F37" s="9"/>
      <c r="G37" s="9"/>
      <c r="H37" s="9"/>
      <c r="I37" s="9"/>
      <c r="J37" s="9"/>
      <c r="K37" s="9"/>
      <c r="L37" s="46"/>
      <c r="M37" s="12"/>
    </row>
    <row r="38" spans="2:14" x14ac:dyDescent="0.25">
      <c r="B38" s="11"/>
      <c r="C38" s="9"/>
      <c r="D38" s="9"/>
      <c r="E38" s="9"/>
      <c r="F38" s="9"/>
      <c r="G38" s="9"/>
      <c r="H38" s="9"/>
      <c r="I38" s="9"/>
      <c r="J38" s="9"/>
      <c r="K38" s="9"/>
      <c r="L38" s="46"/>
      <c r="M38" s="12"/>
      <c r="N38" s="131"/>
    </row>
    <row r="39" spans="2:14" x14ac:dyDescent="0.25">
      <c r="B39" s="11"/>
      <c r="C39" s="9" t="s">
        <v>428</v>
      </c>
      <c r="D39" s="9" t="s">
        <v>654</v>
      </c>
      <c r="E39" s="9"/>
      <c r="F39" s="9"/>
      <c r="G39" s="9"/>
      <c r="H39" s="9"/>
      <c r="I39" s="9"/>
      <c r="J39" s="9"/>
      <c r="K39" s="9"/>
      <c r="L39" s="46"/>
      <c r="M39" s="12"/>
    </row>
    <row r="40" spans="2:14" x14ac:dyDescent="0.25">
      <c r="B40" s="11"/>
      <c r="C40" s="9" t="s">
        <v>429</v>
      </c>
      <c r="D40" s="9"/>
      <c r="E40" s="9"/>
      <c r="F40" s="9"/>
      <c r="G40" s="9"/>
      <c r="H40" s="9"/>
      <c r="I40" s="9"/>
      <c r="J40" s="9"/>
      <c r="K40" s="9"/>
      <c r="L40" s="46"/>
      <c r="M40" s="12"/>
    </row>
    <row r="41" spans="2:14" x14ac:dyDescent="0.25">
      <c r="B41" s="11"/>
      <c r="C41" s="9" t="s">
        <v>430</v>
      </c>
      <c r="D41" s="9"/>
      <c r="E41" s="9"/>
      <c r="F41" s="9"/>
      <c r="G41" s="9"/>
      <c r="H41" s="9"/>
      <c r="I41" s="9"/>
      <c r="J41" s="9"/>
      <c r="K41" s="9"/>
      <c r="L41" s="46"/>
      <c r="M41" s="12"/>
    </row>
    <row r="42" spans="2:14" x14ac:dyDescent="0.25">
      <c r="B42" s="11"/>
      <c r="C42" s="9"/>
      <c r="D42" s="9"/>
      <c r="E42" s="9"/>
      <c r="F42" s="9"/>
      <c r="G42" s="9"/>
      <c r="H42" s="9"/>
      <c r="I42" s="9"/>
      <c r="J42" s="9"/>
      <c r="K42" s="9"/>
      <c r="L42" s="46"/>
      <c r="M42" s="12"/>
    </row>
    <row r="43" spans="2:14" x14ac:dyDescent="0.25">
      <c r="B43" s="11"/>
      <c r="C43" s="124" t="s">
        <v>415</v>
      </c>
      <c r="D43" s="9" t="s">
        <v>317</v>
      </c>
      <c r="E43" s="9"/>
      <c r="F43" s="9"/>
      <c r="G43" s="9"/>
      <c r="H43" s="9"/>
      <c r="I43" s="9" t="s">
        <v>416</v>
      </c>
      <c r="J43" s="125"/>
      <c r="K43" s="9"/>
      <c r="L43" s="428">
        <v>39552</v>
      </c>
      <c r="M43" s="12"/>
    </row>
    <row r="44" spans="2:14" x14ac:dyDescent="0.25">
      <c r="B44" s="11"/>
      <c r="C44" s="9"/>
      <c r="D44" s="9" t="s">
        <v>318</v>
      </c>
      <c r="E44" s="9"/>
      <c r="F44" s="9"/>
      <c r="G44" s="9"/>
      <c r="H44" s="9"/>
      <c r="I44" s="9" t="s">
        <v>417</v>
      </c>
      <c r="J44" s="125"/>
      <c r="K44" s="9"/>
      <c r="L44" s="4"/>
      <c r="M44" s="12"/>
    </row>
    <row r="45" spans="2:14" ht="13.8" thickBot="1" x14ac:dyDescent="0.3">
      <c r="B45" s="43"/>
      <c r="C45" s="14"/>
      <c r="D45" s="14"/>
      <c r="E45" s="14"/>
      <c r="F45" s="14"/>
      <c r="G45" s="14"/>
      <c r="H45" s="14"/>
      <c r="I45" s="14"/>
      <c r="J45" s="14"/>
      <c r="K45" s="14"/>
      <c r="L45" s="429" t="s">
        <v>103</v>
      </c>
      <c r="M45" s="430"/>
    </row>
    <row r="47" spans="2:14" x14ac:dyDescent="0.25">
      <c r="H47" s="4"/>
    </row>
  </sheetData>
  <mergeCells count="4">
    <mergeCell ref="B4:L4"/>
    <mergeCell ref="B5:L5"/>
    <mergeCell ref="B6:D6"/>
    <mergeCell ref="C29:D29"/>
  </mergeCells>
  <phoneticPr fontId="25" type="noConversion"/>
  <pageMargins left="0.25" right="0.25" top="0.25" bottom="0.25" header="0.5" footer="0.5"/>
  <pageSetup scale="85"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5"/>
  <sheetViews>
    <sheetView showGridLines="0" topLeftCell="A4" workbookViewId="0">
      <selection activeCell="H21" sqref="H21"/>
    </sheetView>
  </sheetViews>
  <sheetFormatPr defaultColWidth="7.88671875" defaultRowHeight="13.2" x14ac:dyDescent="0.25"/>
  <cols>
    <col min="1" max="1" width="8" style="1" customWidth="1"/>
    <col min="2" max="2" width="7.109375" style="1" customWidth="1"/>
    <col min="3" max="3" width="46.5546875" style="1" customWidth="1"/>
    <col min="4" max="5" width="7.109375" style="1" customWidth="1"/>
    <col min="6" max="6" width="8.44140625" style="1" customWidth="1"/>
    <col min="7" max="7" width="7.109375" style="1" customWidth="1"/>
    <col min="8" max="8" width="8.44140625" style="1" customWidth="1"/>
    <col min="9" max="9" width="7.109375" style="1" customWidth="1"/>
    <col min="10" max="10" width="1.44140625" style="1" customWidth="1"/>
    <col min="11" max="11" width="13.44140625" style="1" bestFit="1" customWidth="1"/>
    <col min="12" max="12" width="13.44140625" style="1" customWidth="1"/>
    <col min="13" max="13" width="4.44140625" style="1" customWidth="1"/>
    <col min="14" max="14" width="12.44140625" style="1" bestFit="1" customWidth="1"/>
    <col min="15" max="16384" width="7.88671875" style="1"/>
  </cols>
  <sheetData>
    <row r="1" spans="2:14" x14ac:dyDescent="0.25">
      <c r="I1" s="374" t="s">
        <v>613</v>
      </c>
      <c r="J1" s="349"/>
      <c r="K1" s="375"/>
      <c r="L1" s="375"/>
    </row>
    <row r="2" spans="2:14" ht="25.5" customHeight="1" x14ac:dyDescent="0.25">
      <c r="I2" s="374" t="s">
        <v>614</v>
      </c>
      <c r="J2" s="349"/>
      <c r="K2" s="375"/>
      <c r="L2" s="375"/>
    </row>
    <row r="3" spans="2:14" ht="13.8" thickBot="1" x14ac:dyDescent="0.3">
      <c r="B3" s="431"/>
      <c r="C3" s="431"/>
    </row>
    <row r="4" spans="2:14" ht="15.6" x14ac:dyDescent="0.3">
      <c r="B4" s="594" t="s">
        <v>192</v>
      </c>
      <c r="C4" s="595"/>
      <c r="D4" s="595"/>
      <c r="E4" s="595"/>
      <c r="F4" s="595"/>
      <c r="G4" s="595"/>
      <c r="H4" s="595"/>
      <c r="I4" s="595"/>
      <c r="J4" s="595"/>
      <c r="K4" s="595"/>
      <c r="L4" s="595"/>
      <c r="M4" s="6"/>
    </row>
    <row r="5" spans="2:14" ht="15.6" x14ac:dyDescent="0.3">
      <c r="B5" s="596" t="s">
        <v>193</v>
      </c>
      <c r="C5" s="597"/>
      <c r="D5" s="597"/>
      <c r="E5" s="597"/>
      <c r="F5" s="597"/>
      <c r="G5" s="597"/>
      <c r="H5" s="597"/>
      <c r="I5" s="597"/>
      <c r="J5" s="597"/>
      <c r="K5" s="597"/>
      <c r="L5" s="597"/>
      <c r="M5" s="7"/>
    </row>
    <row r="6" spans="2:14" ht="15.6" x14ac:dyDescent="0.3">
      <c r="B6" s="599" t="s">
        <v>425</v>
      </c>
      <c r="C6" s="600"/>
      <c r="D6" s="600"/>
      <c r="E6" s="5"/>
      <c r="F6" s="5"/>
      <c r="G6" s="5"/>
      <c r="H6" s="5"/>
      <c r="I6" s="5"/>
      <c r="J6" s="5"/>
      <c r="K6" s="5"/>
      <c r="L6" s="5"/>
      <c r="M6" s="7"/>
    </row>
    <row r="7" spans="2:14" x14ac:dyDescent="0.25">
      <c r="B7" s="8" t="s">
        <v>426</v>
      </c>
      <c r="C7" s="9"/>
      <c r="D7" s="9"/>
      <c r="E7" s="9"/>
      <c r="F7" s="4"/>
      <c r="G7" s="4"/>
      <c r="H7" s="10" t="s">
        <v>421</v>
      </c>
      <c r="I7" s="4"/>
      <c r="J7" s="4"/>
      <c r="K7" s="4"/>
      <c r="L7" s="4"/>
      <c r="M7" s="12"/>
      <c r="N7" s="13"/>
    </row>
    <row r="8" spans="2:14" x14ac:dyDescent="0.25">
      <c r="B8" s="11" t="s">
        <v>87</v>
      </c>
      <c r="C8" s="9"/>
      <c r="D8" s="4"/>
      <c r="E8" s="4"/>
      <c r="F8" s="4"/>
      <c r="G8" s="4"/>
      <c r="H8" s="4"/>
      <c r="I8" s="4"/>
      <c r="J8" s="4"/>
      <c r="K8" s="4"/>
      <c r="L8" s="4"/>
      <c r="M8" s="12"/>
      <c r="N8" s="13"/>
    </row>
    <row r="9" spans="2:14" x14ac:dyDescent="0.25">
      <c r="B9" s="8"/>
      <c r="C9" s="4"/>
      <c r="D9" s="4"/>
      <c r="E9" s="4"/>
      <c r="F9" s="4"/>
      <c r="G9" s="4"/>
      <c r="H9" s="4"/>
      <c r="I9" s="4"/>
      <c r="J9" s="4"/>
      <c r="K9" s="4"/>
      <c r="L9" s="4"/>
      <c r="M9" s="12"/>
      <c r="N9" s="13"/>
    </row>
    <row r="10" spans="2:14" ht="13.8" thickBot="1" x14ac:dyDescent="0.3">
      <c r="B10" s="8"/>
      <c r="C10" s="14" t="s">
        <v>204</v>
      </c>
      <c r="D10" s="14"/>
      <c r="E10" s="14"/>
      <c r="F10" s="14" t="s">
        <v>205</v>
      </c>
      <c r="G10" s="14"/>
      <c r="H10" s="14"/>
      <c r="I10" s="14"/>
      <c r="J10" s="14"/>
      <c r="K10" s="14"/>
      <c r="L10" s="14"/>
      <c r="M10" s="12"/>
      <c r="N10" s="13"/>
    </row>
    <row r="11" spans="2:14" x14ac:dyDescent="0.25">
      <c r="B11" s="8"/>
      <c r="C11" s="4"/>
      <c r="D11" s="4"/>
      <c r="E11" s="4"/>
      <c r="F11" s="4"/>
      <c r="G11" s="4"/>
      <c r="H11" s="4"/>
      <c r="I11" s="4"/>
      <c r="J11" s="4"/>
      <c r="K11" s="4"/>
      <c r="L11" s="4"/>
      <c r="M11" s="12"/>
      <c r="N11" s="13"/>
    </row>
    <row r="12" spans="2:14" x14ac:dyDescent="0.25">
      <c r="B12" s="8"/>
      <c r="C12" s="4"/>
      <c r="D12" s="4"/>
      <c r="E12" s="4"/>
      <c r="F12" s="4"/>
      <c r="G12" s="4"/>
      <c r="H12" s="4"/>
      <c r="I12" s="4"/>
      <c r="J12" s="4"/>
      <c r="K12" s="4"/>
      <c r="L12" s="4"/>
      <c r="M12" s="12"/>
      <c r="N12" s="13"/>
    </row>
    <row r="13" spans="2:14" x14ac:dyDescent="0.25">
      <c r="B13" s="8"/>
      <c r="C13" s="4"/>
      <c r="D13" s="4"/>
      <c r="E13" s="4"/>
      <c r="F13" s="4"/>
      <c r="G13" s="4"/>
      <c r="H13" s="4"/>
      <c r="I13" s="4"/>
      <c r="J13" s="4"/>
      <c r="K13" s="4"/>
      <c r="L13" s="4"/>
      <c r="M13" s="12"/>
      <c r="N13" s="13"/>
    </row>
    <row r="14" spans="2:14" ht="13.8" thickBot="1" x14ac:dyDescent="0.3">
      <c r="B14" s="8"/>
      <c r="C14" s="4"/>
      <c r="D14" s="4"/>
      <c r="E14" s="4"/>
      <c r="F14" s="4"/>
      <c r="G14" s="4"/>
      <c r="H14" s="4"/>
      <c r="I14" s="4"/>
      <c r="J14" s="4"/>
      <c r="K14" s="4"/>
      <c r="L14" s="4"/>
      <c r="M14" s="12"/>
      <c r="N14" s="13"/>
    </row>
    <row r="15" spans="2:14" x14ac:dyDescent="0.25">
      <c r="B15" s="15" t="s">
        <v>206</v>
      </c>
      <c r="C15" s="16" t="s">
        <v>207</v>
      </c>
      <c r="D15" s="17" t="s">
        <v>208</v>
      </c>
      <c r="E15" s="17" t="s">
        <v>209</v>
      </c>
      <c r="F15" s="17" t="s">
        <v>210</v>
      </c>
      <c r="G15" s="17" t="s">
        <v>211</v>
      </c>
      <c r="H15" s="17" t="s">
        <v>212</v>
      </c>
      <c r="I15" s="17" t="s">
        <v>213</v>
      </c>
      <c r="J15" s="17"/>
      <c r="K15" s="17" t="s">
        <v>214</v>
      </c>
      <c r="L15" s="18" t="s">
        <v>214</v>
      </c>
      <c r="M15" s="12"/>
      <c r="N15" s="13"/>
    </row>
    <row r="16" spans="2:14" x14ac:dyDescent="0.25">
      <c r="B16" s="8"/>
      <c r="C16" s="8"/>
      <c r="D16" s="4"/>
      <c r="E16" s="4"/>
      <c r="F16" s="4"/>
      <c r="G16" s="4"/>
      <c r="H16" s="19" t="s">
        <v>712</v>
      </c>
      <c r="I16" s="19" t="s">
        <v>215</v>
      </c>
      <c r="J16" s="4"/>
      <c r="K16" s="19" t="s">
        <v>216</v>
      </c>
      <c r="L16" s="20" t="s">
        <v>217</v>
      </c>
      <c r="M16" s="12"/>
      <c r="N16" s="13"/>
    </row>
    <row r="17" spans="2:14" ht="6.75" customHeight="1" thickBot="1" x14ac:dyDescent="0.3">
      <c r="B17" s="8"/>
      <c r="C17" s="21"/>
      <c r="D17" s="22"/>
      <c r="E17" s="22"/>
      <c r="F17" s="22"/>
      <c r="G17" s="22"/>
      <c r="H17" s="22"/>
      <c r="I17" s="22"/>
      <c r="J17" s="22"/>
      <c r="K17" s="23"/>
      <c r="L17" s="24"/>
      <c r="M17" s="12"/>
      <c r="N17" s="13"/>
    </row>
    <row r="18" spans="2:14" ht="13.8" thickTop="1" x14ac:dyDescent="0.25">
      <c r="B18" s="8"/>
      <c r="C18" s="25"/>
      <c r="D18" s="4"/>
      <c r="E18" s="4"/>
      <c r="F18" s="4"/>
      <c r="G18" s="4"/>
      <c r="H18" s="4"/>
      <c r="I18" s="4"/>
      <c r="J18" s="4"/>
      <c r="K18" s="26"/>
      <c r="L18" s="27"/>
      <c r="M18" s="12"/>
      <c r="N18" s="13"/>
    </row>
    <row r="19" spans="2:14" x14ac:dyDescent="0.25">
      <c r="B19" s="8" t="s">
        <v>299</v>
      </c>
      <c r="C19" s="392" t="s">
        <v>88</v>
      </c>
      <c r="D19" s="29" t="s">
        <v>241</v>
      </c>
      <c r="E19" s="29" t="s">
        <v>241</v>
      </c>
      <c r="F19" s="29" t="s">
        <v>241</v>
      </c>
      <c r="G19" s="29" t="s">
        <v>241</v>
      </c>
      <c r="H19" s="29">
        <v>2017</v>
      </c>
      <c r="I19" s="29"/>
      <c r="J19" s="4"/>
      <c r="K19" s="30">
        <v>15000000</v>
      </c>
      <c r="L19" s="31"/>
      <c r="M19" s="12"/>
      <c r="N19" s="13"/>
    </row>
    <row r="20" spans="2:14" x14ac:dyDescent="0.25">
      <c r="B20" s="8"/>
      <c r="C20" s="25"/>
      <c r="D20" s="29"/>
      <c r="E20" s="29"/>
      <c r="F20" s="29"/>
      <c r="G20" s="29"/>
      <c r="H20" s="29"/>
      <c r="I20" s="29"/>
      <c r="J20" s="4"/>
      <c r="K20" s="32"/>
      <c r="L20" s="33"/>
      <c r="M20" s="12"/>
      <c r="N20" s="13"/>
    </row>
    <row r="21" spans="2:14" x14ac:dyDescent="0.25">
      <c r="B21" s="8"/>
      <c r="C21" s="392" t="s">
        <v>313</v>
      </c>
      <c r="D21" s="29" t="s">
        <v>241</v>
      </c>
      <c r="E21" s="29" t="s">
        <v>241</v>
      </c>
      <c r="F21" s="29" t="s">
        <v>241</v>
      </c>
      <c r="G21" s="29" t="s">
        <v>241</v>
      </c>
      <c r="H21" s="536">
        <v>2017</v>
      </c>
      <c r="I21" s="29"/>
      <c r="J21" s="4"/>
      <c r="K21" s="30"/>
      <c r="L21" s="31">
        <v>15000000</v>
      </c>
      <c r="M21" s="12"/>
      <c r="N21" s="34"/>
    </row>
    <row r="22" spans="2:14" x14ac:dyDescent="0.25">
      <c r="B22" s="8"/>
      <c r="C22" s="25" t="s">
        <v>89</v>
      </c>
      <c r="D22" s="29"/>
      <c r="E22" s="29"/>
      <c r="F22" s="29"/>
      <c r="G22" s="29"/>
      <c r="H22" s="29"/>
      <c r="I22" s="29"/>
      <c r="J22" s="4"/>
      <c r="K22" s="30"/>
      <c r="L22" s="31"/>
      <c r="M22" s="12"/>
      <c r="N22" s="13"/>
    </row>
    <row r="23" spans="2:14" x14ac:dyDescent="0.25">
      <c r="B23" s="8"/>
      <c r="C23" s="28"/>
      <c r="D23" s="29"/>
      <c r="E23" s="29"/>
      <c r="F23" s="29"/>
      <c r="G23" s="29"/>
      <c r="H23" s="29"/>
      <c r="I23" s="29"/>
      <c r="J23" s="4"/>
      <c r="K23" s="30"/>
      <c r="L23" s="31"/>
      <c r="M23" s="12"/>
      <c r="N23" s="13"/>
    </row>
    <row r="24" spans="2:14" ht="13.8" thickBot="1" x14ac:dyDescent="0.3">
      <c r="B24" s="8"/>
      <c r="C24" s="28"/>
      <c r="D24" s="29"/>
      <c r="E24" s="29"/>
      <c r="F24" s="29"/>
      <c r="G24" s="29"/>
      <c r="H24" s="29"/>
      <c r="I24" s="29"/>
      <c r="J24" s="4"/>
      <c r="K24" s="30"/>
      <c r="L24" s="31"/>
      <c r="M24" s="12"/>
      <c r="N24" s="13"/>
    </row>
    <row r="25" spans="2:14" x14ac:dyDescent="0.25">
      <c r="B25" s="8"/>
      <c r="C25" s="35"/>
      <c r="D25" s="36"/>
      <c r="E25" s="36"/>
      <c r="F25" s="36"/>
      <c r="G25" s="36"/>
      <c r="H25" s="36"/>
      <c r="I25" s="36"/>
      <c r="J25" s="37"/>
      <c r="K25" s="38"/>
      <c r="L25" s="39"/>
      <c r="M25" s="12"/>
      <c r="N25" s="13"/>
    </row>
    <row r="26" spans="2:14" ht="13.8" thickBot="1" x14ac:dyDescent="0.3">
      <c r="B26" s="8"/>
      <c r="C26" s="8"/>
      <c r="D26" s="4"/>
      <c r="E26" s="4"/>
      <c r="F26" s="4"/>
      <c r="G26" s="4"/>
      <c r="H26" s="4"/>
      <c r="I26" s="4"/>
      <c r="J26" s="4"/>
      <c r="K26" s="40">
        <f>SUM(K19:K25)</f>
        <v>15000000</v>
      </c>
      <c r="L26" s="41">
        <f>SUM(L19:L25)</f>
        <v>15000000</v>
      </c>
      <c r="M26" s="12"/>
      <c r="N26" s="42"/>
    </row>
    <row r="27" spans="2:14" ht="14.4" thickTop="1" thickBot="1" x14ac:dyDescent="0.3">
      <c r="B27" s="8"/>
      <c r="C27" s="43"/>
      <c r="D27" s="14"/>
      <c r="E27" s="14"/>
      <c r="F27" s="14"/>
      <c r="G27" s="14"/>
      <c r="H27" s="14"/>
      <c r="I27" s="14"/>
      <c r="J27" s="14"/>
      <c r="K27" s="44"/>
      <c r="L27" s="45">
        <f>+L26-K26</f>
        <v>0</v>
      </c>
      <c r="M27" s="12"/>
    </row>
    <row r="28" spans="2:14" x14ac:dyDescent="0.25">
      <c r="B28" s="8"/>
      <c r="C28" s="4"/>
      <c r="D28" s="4"/>
      <c r="E28" s="4"/>
      <c r="F28" s="4"/>
      <c r="G28" s="4"/>
      <c r="H28" s="4"/>
      <c r="I28" s="4"/>
      <c r="J28" s="4"/>
      <c r="K28" s="4"/>
      <c r="L28" s="4"/>
      <c r="M28" s="12"/>
    </row>
    <row r="29" spans="2:14" x14ac:dyDescent="0.25">
      <c r="B29" s="8"/>
      <c r="C29" s="598" t="s">
        <v>226</v>
      </c>
      <c r="D29" s="598"/>
      <c r="E29" s="4"/>
      <c r="F29" s="4"/>
      <c r="G29" s="4"/>
      <c r="H29" s="4"/>
      <c r="I29" s="4"/>
      <c r="J29" s="4"/>
      <c r="K29" s="4"/>
      <c r="L29" s="46"/>
      <c r="M29" s="12"/>
    </row>
    <row r="30" spans="2:14" x14ac:dyDescent="0.25">
      <c r="B30" s="8"/>
      <c r="C30" s="4" t="s">
        <v>90</v>
      </c>
      <c r="D30" s="4"/>
      <c r="E30" s="4"/>
      <c r="F30" s="4"/>
      <c r="G30" s="4"/>
      <c r="H30" s="4"/>
      <c r="I30" s="4"/>
      <c r="J30" s="4"/>
      <c r="K30" s="4"/>
      <c r="L30" s="46"/>
      <c r="M30" s="12"/>
    </row>
    <row r="31" spans="2:14" x14ac:dyDescent="0.25">
      <c r="B31" s="8"/>
      <c r="C31" s="4" t="s">
        <v>93</v>
      </c>
      <c r="D31" s="4"/>
      <c r="E31" s="4"/>
      <c r="F31" s="4"/>
      <c r="G31" s="4"/>
      <c r="H31" s="4"/>
      <c r="I31" s="4"/>
      <c r="J31" s="4"/>
      <c r="K31" s="4"/>
      <c r="L31" s="46"/>
      <c r="M31" s="12"/>
    </row>
    <row r="32" spans="2:14" x14ac:dyDescent="0.25">
      <c r="B32" s="8"/>
      <c r="C32" s="4" t="s">
        <v>498</v>
      </c>
      <c r="D32" s="4"/>
      <c r="E32" s="4"/>
      <c r="F32" s="4"/>
      <c r="G32" s="4"/>
      <c r="H32" s="4"/>
      <c r="I32" s="4"/>
      <c r="J32" s="4"/>
      <c r="K32" s="4"/>
      <c r="L32" s="46"/>
      <c r="M32" s="12"/>
    </row>
    <row r="33" spans="2:14" x14ac:dyDescent="0.25">
      <c r="B33" s="8"/>
      <c r="C33" s="4" t="s">
        <v>499</v>
      </c>
      <c r="D33" s="4"/>
      <c r="E33" s="4"/>
      <c r="F33" s="4"/>
      <c r="G33" s="4"/>
      <c r="H33" s="4"/>
      <c r="I33" s="4"/>
      <c r="J33" s="4"/>
      <c r="K33" s="4"/>
      <c r="L33" s="46"/>
      <c r="M33" s="12"/>
    </row>
    <row r="34" spans="2:14" x14ac:dyDescent="0.25">
      <c r="B34" s="8"/>
      <c r="C34" s="4"/>
      <c r="D34" s="4"/>
      <c r="E34" s="4"/>
      <c r="F34" s="4"/>
      <c r="G34" s="4"/>
      <c r="H34" s="4"/>
      <c r="I34" s="4"/>
      <c r="J34" s="4"/>
      <c r="K34" s="4"/>
      <c r="L34" s="46"/>
      <c r="M34" s="12"/>
    </row>
    <row r="35" spans="2:14" x14ac:dyDescent="0.25">
      <c r="B35" s="11"/>
      <c r="C35" s="9" t="s">
        <v>414</v>
      </c>
      <c r="D35" s="9" t="s">
        <v>316</v>
      </c>
      <c r="E35" s="9"/>
      <c r="F35" s="9"/>
      <c r="G35" s="9"/>
      <c r="H35" s="9"/>
      <c r="I35" s="9"/>
      <c r="J35" s="9"/>
      <c r="K35" s="9"/>
      <c r="L35" s="46"/>
      <c r="M35" s="12"/>
    </row>
    <row r="36" spans="2:14" x14ac:dyDescent="0.25">
      <c r="B36" s="11"/>
      <c r="C36" s="9"/>
      <c r="D36" s="9" t="s">
        <v>92</v>
      </c>
      <c r="E36" s="9"/>
      <c r="F36" s="9"/>
      <c r="G36" s="9"/>
      <c r="H36" s="9"/>
      <c r="I36" s="9"/>
      <c r="J36" s="9"/>
      <c r="K36" s="9"/>
      <c r="L36" s="46"/>
      <c r="M36" s="12"/>
      <c r="N36" s="131"/>
    </row>
    <row r="37" spans="2:14" x14ac:dyDescent="0.25">
      <c r="B37" s="11"/>
      <c r="C37" s="9" t="s">
        <v>428</v>
      </c>
      <c r="D37" s="9" t="s">
        <v>654</v>
      </c>
      <c r="E37" s="9"/>
      <c r="F37" s="9"/>
      <c r="G37" s="9"/>
      <c r="H37" s="9"/>
      <c r="I37" s="9"/>
      <c r="J37" s="9"/>
      <c r="K37" s="9"/>
      <c r="L37" s="46"/>
      <c r="M37" s="12"/>
    </row>
    <row r="38" spans="2:14" x14ac:dyDescent="0.25">
      <c r="B38" s="11"/>
      <c r="C38" s="9" t="s">
        <v>429</v>
      </c>
      <c r="D38" s="9"/>
      <c r="E38" s="9"/>
      <c r="F38" s="9"/>
      <c r="G38" s="9"/>
      <c r="H38" s="9"/>
      <c r="I38" s="9"/>
      <c r="J38" s="9"/>
      <c r="K38" s="9"/>
      <c r="L38" s="46"/>
      <c r="M38" s="12"/>
    </row>
    <row r="39" spans="2:14" x14ac:dyDescent="0.25">
      <c r="B39" s="11"/>
      <c r="C39" s="9" t="s">
        <v>430</v>
      </c>
      <c r="D39" s="9"/>
      <c r="E39" s="9"/>
      <c r="F39" s="9"/>
      <c r="G39" s="9"/>
      <c r="H39" s="9"/>
      <c r="I39" s="9"/>
      <c r="J39" s="9"/>
      <c r="K39" s="9"/>
      <c r="L39" s="46"/>
      <c r="M39" s="12"/>
    </row>
    <row r="40" spans="2:14" x14ac:dyDescent="0.25">
      <c r="B40" s="11"/>
      <c r="C40" s="9"/>
      <c r="D40" s="9"/>
      <c r="E40" s="9"/>
      <c r="F40" s="9"/>
      <c r="G40" s="9"/>
      <c r="H40" s="9"/>
      <c r="I40" s="9"/>
      <c r="J40" s="9"/>
      <c r="K40" s="9"/>
      <c r="L40" s="46"/>
      <c r="M40" s="12"/>
    </row>
    <row r="41" spans="2:14" x14ac:dyDescent="0.25">
      <c r="B41" s="11"/>
      <c r="C41" s="124" t="s">
        <v>415</v>
      </c>
      <c r="D41" s="9" t="s">
        <v>317</v>
      </c>
      <c r="E41" s="9"/>
      <c r="F41" s="9"/>
      <c r="G41" s="9"/>
      <c r="H41" s="9"/>
      <c r="I41" s="9" t="s">
        <v>416</v>
      </c>
      <c r="J41" s="125"/>
      <c r="K41" s="9"/>
      <c r="L41" s="428">
        <v>39552</v>
      </c>
      <c r="M41" s="12"/>
    </row>
    <row r="42" spans="2:14" x14ac:dyDescent="0.25">
      <c r="B42" s="11"/>
      <c r="C42" s="9"/>
      <c r="D42" s="9" t="s">
        <v>91</v>
      </c>
      <c r="E42" s="9"/>
      <c r="F42" s="9"/>
      <c r="G42" s="9"/>
      <c r="H42" s="9"/>
      <c r="I42" s="9" t="s">
        <v>417</v>
      </c>
      <c r="J42" s="125"/>
      <c r="K42" s="9"/>
      <c r="L42" s="4"/>
      <c r="M42" s="12"/>
    </row>
    <row r="43" spans="2:14" ht="13.8" thickBot="1" x14ac:dyDescent="0.3">
      <c r="B43" s="43"/>
      <c r="C43" s="14"/>
      <c r="D43" s="14"/>
      <c r="E43" s="14"/>
      <c r="F43" s="14"/>
      <c r="G43" s="14"/>
      <c r="H43" s="14"/>
      <c r="I43" s="14"/>
      <c r="J43" s="14"/>
      <c r="K43" s="393"/>
      <c r="L43" s="429" t="s">
        <v>103</v>
      </c>
      <c r="M43" s="433"/>
    </row>
    <row r="45" spans="2:14" x14ac:dyDescent="0.25">
      <c r="H45" s="4"/>
    </row>
  </sheetData>
  <mergeCells count="4">
    <mergeCell ref="B4:L4"/>
    <mergeCell ref="B5:L5"/>
    <mergeCell ref="B6:D6"/>
    <mergeCell ref="C29:D29"/>
  </mergeCells>
  <phoneticPr fontId="25" type="noConversion"/>
  <printOptions horizontalCentered="1"/>
  <pageMargins left="0.25" right="0.25" top="0.25" bottom="0.25" header="0.25" footer="0.25"/>
  <pageSetup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M379"/>
  <sheetViews>
    <sheetView zoomScaleNormal="75" workbookViewId="0">
      <selection activeCell="A7" sqref="A7:G7"/>
    </sheetView>
  </sheetViews>
  <sheetFormatPr defaultColWidth="9.109375" defaultRowHeight="13.2" x14ac:dyDescent="0.25"/>
  <cols>
    <col min="1" max="1" width="1.5546875" style="110" customWidth="1"/>
    <col min="2" max="2" width="8.44140625" style="110" customWidth="1"/>
    <col min="3" max="3" width="14.44140625" style="110" customWidth="1"/>
    <col min="4" max="4" width="41.33203125" style="110" customWidth="1"/>
    <col min="5" max="5" width="22.44140625" style="110" customWidth="1"/>
    <col min="6" max="6" width="38.44140625" style="110" customWidth="1"/>
    <col min="7" max="7" width="25.44140625" style="110" customWidth="1"/>
    <col min="8" max="8" width="24" style="110" customWidth="1"/>
    <col min="9" max="16384" width="9.109375" style="110"/>
  </cols>
  <sheetData>
    <row r="1" spans="1:13" x14ac:dyDescent="0.25">
      <c r="B1" s="408"/>
      <c r="C1" s="407"/>
    </row>
    <row r="2" spans="1:13" x14ac:dyDescent="0.25">
      <c r="B2" s="164" t="s">
        <v>38</v>
      </c>
      <c r="C2" s="164"/>
      <c r="D2" s="164"/>
    </row>
    <row r="3" spans="1:13" ht="15.6" x14ac:dyDescent="0.3">
      <c r="A3" s="571" t="s">
        <v>234</v>
      </c>
      <c r="B3" s="571"/>
      <c r="C3" s="571"/>
      <c r="D3" s="571"/>
      <c r="E3" s="571"/>
      <c r="F3" s="571"/>
      <c r="G3" s="571"/>
    </row>
    <row r="4" spans="1:13" ht="15.6" x14ac:dyDescent="0.3">
      <c r="A4" s="571" t="s">
        <v>25</v>
      </c>
      <c r="B4" s="571"/>
      <c r="C4" s="571"/>
      <c r="D4" s="571"/>
      <c r="E4" s="571"/>
      <c r="F4" s="571"/>
      <c r="G4" s="571"/>
      <c r="H4" s="161"/>
    </row>
    <row r="5" spans="1:13" ht="15.6" x14ac:dyDescent="0.3">
      <c r="A5" s="160"/>
      <c r="B5" s="562" t="s">
        <v>32</v>
      </c>
      <c r="C5" s="562"/>
      <c r="D5" s="562"/>
      <c r="E5" s="562"/>
      <c r="F5" s="562"/>
      <c r="G5" s="562"/>
      <c r="H5" s="366"/>
      <c r="I5" s="366"/>
      <c r="J5" s="366"/>
      <c r="K5" s="366"/>
    </row>
    <row r="6" spans="1:13" x14ac:dyDescent="0.25">
      <c r="A6" s="572" t="s">
        <v>743</v>
      </c>
      <c r="B6" s="572"/>
      <c r="C6" s="572"/>
      <c r="D6" s="572"/>
      <c r="E6" s="572"/>
      <c r="F6" s="572"/>
      <c r="G6" s="572"/>
      <c r="H6" s="162"/>
    </row>
    <row r="7" spans="1:13" x14ac:dyDescent="0.25">
      <c r="A7" s="630" t="s">
        <v>27</v>
      </c>
      <c r="B7" s="630"/>
      <c r="C7" s="630"/>
      <c r="D7" s="630"/>
      <c r="E7" s="630"/>
      <c r="F7" s="630"/>
      <c r="G7" s="630"/>
      <c r="H7" s="162"/>
    </row>
    <row r="8" spans="1:13" x14ac:dyDescent="0.25">
      <c r="A8" s="113"/>
      <c r="B8" s="113"/>
      <c r="C8" s="113"/>
      <c r="D8" s="113"/>
    </row>
    <row r="9" spans="1:13" ht="15.6" x14ac:dyDescent="0.25">
      <c r="A9" s="562"/>
      <c r="B9" s="576" t="s">
        <v>33</v>
      </c>
      <c r="C9" s="347" t="s">
        <v>206</v>
      </c>
      <c r="D9" s="576" t="s">
        <v>411</v>
      </c>
      <c r="E9" s="576" t="s">
        <v>29</v>
      </c>
      <c r="F9" s="576" t="s">
        <v>34</v>
      </c>
      <c r="G9" s="576" t="s">
        <v>30</v>
      </c>
    </row>
    <row r="10" spans="1:13" ht="15.6" thickBot="1" x14ac:dyDescent="0.3">
      <c r="A10" s="562"/>
      <c r="B10" s="629"/>
      <c r="C10" s="130"/>
      <c r="D10" s="628"/>
      <c r="E10" s="631"/>
      <c r="F10" s="584"/>
      <c r="G10" s="584"/>
    </row>
    <row r="11" spans="1:13" x14ac:dyDescent="0.25">
      <c r="A11" s="108"/>
      <c r="B11" s="104"/>
      <c r="C11" s="104"/>
      <c r="D11" s="118"/>
      <c r="E11" s="101"/>
      <c r="F11" s="104"/>
      <c r="G11" s="104"/>
    </row>
    <row r="12" spans="1:13" ht="35.1" customHeight="1" x14ac:dyDescent="0.25">
      <c r="A12" s="108"/>
      <c r="B12" s="119" t="s">
        <v>177</v>
      </c>
      <c r="C12" s="119" t="s">
        <v>218</v>
      </c>
      <c r="D12" s="109" t="s">
        <v>235</v>
      </c>
      <c r="E12" s="100"/>
      <c r="F12" s="159"/>
      <c r="G12" s="109"/>
      <c r="H12" s="113"/>
      <c r="I12" s="113"/>
      <c r="J12" s="113"/>
    </row>
    <row r="13" spans="1:13" ht="35.1" customHeight="1" x14ac:dyDescent="0.25">
      <c r="A13" s="108"/>
      <c r="B13" s="406" t="s">
        <v>356</v>
      </c>
      <c r="C13" s="385" t="s">
        <v>342</v>
      </c>
      <c r="D13" s="109" t="s">
        <v>579</v>
      </c>
      <c r="E13" s="101"/>
      <c r="F13" s="109"/>
      <c r="G13" s="109"/>
      <c r="H13" s="106"/>
      <c r="I13" s="106"/>
      <c r="J13" s="106"/>
      <c r="K13" s="106"/>
      <c r="L13" s="106"/>
      <c r="M13" s="121"/>
    </row>
    <row r="14" spans="1:13" ht="35.1" customHeight="1" x14ac:dyDescent="0.25">
      <c r="A14" s="108"/>
      <c r="B14" s="119" t="s">
        <v>432</v>
      </c>
      <c r="C14" s="133" t="s">
        <v>299</v>
      </c>
      <c r="D14" s="112" t="s">
        <v>433</v>
      </c>
      <c r="E14" s="103"/>
      <c r="F14" s="109"/>
      <c r="G14" s="109"/>
    </row>
    <row r="15" spans="1:13" ht="35.1" customHeight="1" x14ac:dyDescent="0.25">
      <c r="A15" s="108"/>
      <c r="B15" s="361" t="s">
        <v>454</v>
      </c>
      <c r="C15" s="119" t="s">
        <v>342</v>
      </c>
      <c r="D15" s="109" t="s">
        <v>469</v>
      </c>
      <c r="E15" s="103"/>
      <c r="F15" s="109"/>
      <c r="G15" s="109"/>
    </row>
    <row r="16" spans="1:13" ht="35.1" customHeight="1" x14ac:dyDescent="0.25">
      <c r="A16" s="108"/>
      <c r="B16" s="119" t="s">
        <v>49</v>
      </c>
      <c r="C16" s="119" t="s">
        <v>218</v>
      </c>
      <c r="D16" s="165" t="s">
        <v>50</v>
      </c>
      <c r="E16" s="100"/>
      <c r="F16" s="109"/>
      <c r="G16" s="109"/>
    </row>
    <row r="17" spans="1:7" x14ac:dyDescent="0.25">
      <c r="A17" s="108"/>
      <c r="B17" s="360"/>
      <c r="C17" s="624"/>
      <c r="D17" s="625"/>
      <c r="E17" s="362"/>
      <c r="F17" s="363"/>
      <c r="G17" s="363"/>
    </row>
    <row r="18" spans="1:7" x14ac:dyDescent="0.25">
      <c r="A18" s="108"/>
      <c r="B18" s="626" t="s">
        <v>95</v>
      </c>
      <c r="C18" s="627"/>
      <c r="D18" s="106"/>
      <c r="E18" s="122"/>
      <c r="F18" s="106"/>
      <c r="G18" s="106"/>
    </row>
    <row r="19" spans="1:7" ht="30.75" customHeight="1" x14ac:dyDescent="0.25">
      <c r="A19" s="108"/>
      <c r="B19" s="370"/>
      <c r="C19" s="108"/>
      <c r="D19" s="106"/>
      <c r="E19" s="114"/>
      <c r="F19" s="108"/>
      <c r="G19" s="108"/>
    </row>
    <row r="20" spans="1:7" x14ac:dyDescent="0.25">
      <c r="A20" s="108"/>
      <c r="B20" s="108"/>
      <c r="C20" s="108"/>
      <c r="D20" s="106"/>
      <c r="E20" s="114"/>
      <c r="F20" s="108"/>
      <c r="G20" s="108"/>
    </row>
    <row r="21" spans="1:7" ht="30.75" customHeight="1" x14ac:dyDescent="0.25">
      <c r="A21" s="108"/>
      <c r="B21" s="108"/>
      <c r="C21" s="108"/>
      <c r="D21" s="106"/>
      <c r="E21" s="122"/>
      <c r="F21" s="108"/>
      <c r="G21" s="108"/>
    </row>
    <row r="22" spans="1:7" ht="18" customHeight="1" x14ac:dyDescent="0.25">
      <c r="A22" s="108"/>
      <c r="B22" s="108"/>
      <c r="C22" s="108"/>
      <c r="D22" s="106"/>
      <c r="E22" s="114"/>
      <c r="F22" s="114"/>
      <c r="G22" s="114"/>
    </row>
    <row r="23" spans="1:7" x14ac:dyDescent="0.25">
      <c r="A23" s="108"/>
      <c r="B23" s="108"/>
      <c r="C23" s="108"/>
      <c r="D23" s="106"/>
      <c r="E23" s="114"/>
      <c r="F23" s="114"/>
      <c r="G23" s="114"/>
    </row>
    <row r="24" spans="1:7" ht="51" customHeight="1" x14ac:dyDescent="0.25">
      <c r="A24" s="108"/>
      <c r="B24" s="108"/>
      <c r="C24" s="108"/>
      <c r="D24" s="106"/>
      <c r="E24" s="114"/>
      <c r="F24" s="108"/>
      <c r="G24" s="108"/>
    </row>
    <row r="25" spans="1:7" x14ac:dyDescent="0.25">
      <c r="A25" s="108"/>
      <c r="B25" s="108"/>
      <c r="C25" s="108"/>
      <c r="D25" s="106"/>
      <c r="E25" s="114"/>
      <c r="F25" s="114"/>
      <c r="G25" s="114"/>
    </row>
    <row r="26" spans="1:7" x14ac:dyDescent="0.25">
      <c r="A26" s="108"/>
      <c r="B26" s="108"/>
      <c r="C26" s="108"/>
      <c r="D26" s="106"/>
      <c r="E26" s="114"/>
      <c r="F26" s="114"/>
      <c r="G26" s="114"/>
    </row>
    <row r="27" spans="1:7" x14ac:dyDescent="0.25">
      <c r="A27" s="108"/>
      <c r="B27" s="108"/>
      <c r="C27" s="108"/>
      <c r="D27" s="106"/>
      <c r="E27" s="114"/>
      <c r="F27" s="108"/>
      <c r="G27" s="108"/>
    </row>
    <row r="28" spans="1:7" ht="149.25" customHeight="1" x14ac:dyDescent="0.25">
      <c r="A28" s="108"/>
      <c r="B28" s="108"/>
      <c r="C28" s="108"/>
      <c r="D28" s="106"/>
      <c r="E28" s="114"/>
      <c r="F28" s="108"/>
      <c r="G28" s="108"/>
    </row>
    <row r="29" spans="1:7" x14ac:dyDescent="0.25">
      <c r="A29" s="108"/>
      <c r="B29" s="108"/>
      <c r="C29" s="108"/>
      <c r="D29" s="106"/>
      <c r="E29" s="114"/>
      <c r="F29" s="108"/>
      <c r="G29" s="108"/>
    </row>
    <row r="30" spans="1:7" x14ac:dyDescent="0.25">
      <c r="A30" s="108"/>
      <c r="B30" s="108"/>
      <c r="C30" s="108"/>
      <c r="D30" s="106"/>
      <c r="E30" s="114"/>
      <c r="F30" s="108"/>
      <c r="G30" s="108"/>
    </row>
    <row r="31" spans="1:7" x14ac:dyDescent="0.25">
      <c r="A31" s="108"/>
      <c r="B31" s="108"/>
      <c r="C31" s="108"/>
      <c r="D31" s="106"/>
      <c r="E31" s="114"/>
      <c r="F31" s="108"/>
      <c r="G31" s="108"/>
    </row>
    <row r="32" spans="1:7" x14ac:dyDescent="0.25">
      <c r="A32" s="108"/>
      <c r="B32" s="108"/>
      <c r="C32" s="108"/>
      <c r="D32" s="106"/>
      <c r="E32" s="114"/>
      <c r="F32" s="108"/>
      <c r="G32" s="108"/>
    </row>
    <row r="33" spans="1:8" x14ac:dyDescent="0.25">
      <c r="A33" s="108"/>
      <c r="B33" s="108"/>
      <c r="C33" s="108"/>
      <c r="D33" s="106"/>
      <c r="E33" s="114"/>
      <c r="F33" s="108"/>
      <c r="G33" s="108"/>
    </row>
    <row r="34" spans="1:8" x14ac:dyDescent="0.25">
      <c r="A34" s="123"/>
      <c r="B34" s="123"/>
      <c r="C34" s="123"/>
      <c r="D34" s="113"/>
      <c r="E34" s="116"/>
      <c r="F34" s="116"/>
      <c r="G34" s="116"/>
      <c r="H34" s="113"/>
    </row>
    <row r="35" spans="1:8" x14ac:dyDescent="0.25">
      <c r="A35" s="113"/>
      <c r="B35" s="113"/>
      <c r="C35" s="113"/>
      <c r="D35" s="117"/>
      <c r="E35" s="116"/>
      <c r="F35" s="116"/>
      <c r="G35" s="116"/>
      <c r="H35" s="113"/>
    </row>
    <row r="36" spans="1:8" x14ac:dyDescent="0.25">
      <c r="A36" s="113"/>
      <c r="B36" s="113"/>
      <c r="C36" s="113"/>
      <c r="D36" s="113"/>
      <c r="E36" s="116"/>
      <c r="F36" s="116"/>
      <c r="G36" s="116"/>
      <c r="H36" s="113"/>
    </row>
    <row r="37" spans="1:8" x14ac:dyDescent="0.25">
      <c r="A37" s="113"/>
      <c r="B37" s="113"/>
      <c r="C37" s="113"/>
      <c r="D37" s="113"/>
      <c r="E37" s="116"/>
      <c r="F37" s="116"/>
      <c r="G37" s="116"/>
      <c r="H37" s="113"/>
    </row>
    <row r="38" spans="1:8" x14ac:dyDescent="0.25">
      <c r="A38" s="113"/>
      <c r="B38" s="113"/>
      <c r="C38" s="113"/>
      <c r="D38" s="113"/>
      <c r="E38" s="116"/>
      <c r="F38" s="116"/>
      <c r="G38" s="116"/>
      <c r="H38" s="113"/>
    </row>
    <row r="39" spans="1:8" x14ac:dyDescent="0.25">
      <c r="A39" s="113"/>
      <c r="B39" s="113"/>
      <c r="C39" s="113"/>
      <c r="D39" s="113"/>
      <c r="E39" s="116"/>
      <c r="F39" s="116"/>
      <c r="G39" s="116"/>
      <c r="H39" s="113"/>
    </row>
    <row r="40" spans="1:8" x14ac:dyDescent="0.25">
      <c r="A40" s="113"/>
      <c r="B40" s="113"/>
      <c r="C40" s="113"/>
      <c r="D40" s="113"/>
      <c r="E40" s="116"/>
      <c r="F40" s="116"/>
      <c r="G40" s="116"/>
      <c r="H40" s="113"/>
    </row>
    <row r="41" spans="1:8" x14ac:dyDescent="0.25">
      <c r="A41" s="113"/>
      <c r="B41" s="113"/>
      <c r="C41" s="113"/>
      <c r="D41" s="113"/>
      <c r="E41" s="116"/>
      <c r="F41" s="116"/>
      <c r="G41" s="116"/>
      <c r="H41" s="113"/>
    </row>
    <row r="42" spans="1:8" x14ac:dyDescent="0.25">
      <c r="A42" s="113"/>
      <c r="B42" s="113"/>
      <c r="C42" s="113"/>
      <c r="D42" s="113"/>
      <c r="E42" s="116"/>
      <c r="F42" s="116"/>
      <c r="G42" s="116"/>
      <c r="H42" s="113"/>
    </row>
    <row r="43" spans="1:8" x14ac:dyDescent="0.25">
      <c r="A43" s="113"/>
      <c r="B43" s="113"/>
      <c r="C43" s="113"/>
      <c r="D43" s="113"/>
      <c r="E43" s="116"/>
      <c r="F43" s="116"/>
      <c r="G43" s="116"/>
      <c r="H43" s="113"/>
    </row>
    <row r="44" spans="1:8" x14ac:dyDescent="0.25">
      <c r="A44" s="113"/>
      <c r="B44" s="113"/>
      <c r="C44" s="113"/>
      <c r="D44" s="113"/>
      <c r="E44" s="116"/>
      <c r="F44" s="116"/>
      <c r="G44" s="116"/>
      <c r="H44" s="113"/>
    </row>
    <row r="45" spans="1:8" x14ac:dyDescent="0.25">
      <c r="A45" s="113"/>
      <c r="B45" s="113"/>
      <c r="C45" s="113"/>
      <c r="D45" s="113"/>
      <c r="E45" s="116"/>
      <c r="F45" s="116"/>
      <c r="G45" s="116"/>
      <c r="H45" s="113"/>
    </row>
    <row r="46" spans="1:8" x14ac:dyDescent="0.25">
      <c r="A46" s="113"/>
      <c r="B46" s="113"/>
      <c r="C46" s="113"/>
      <c r="D46" s="113"/>
      <c r="E46" s="116"/>
      <c r="F46" s="116"/>
      <c r="G46" s="116"/>
      <c r="H46" s="113"/>
    </row>
    <row r="47" spans="1:8" x14ac:dyDescent="0.25">
      <c r="A47" s="113"/>
      <c r="B47" s="113"/>
      <c r="C47" s="113"/>
      <c r="D47" s="113"/>
      <c r="E47" s="116"/>
      <c r="F47" s="116"/>
      <c r="G47" s="116"/>
      <c r="H47" s="113"/>
    </row>
    <row r="48" spans="1:8" x14ac:dyDescent="0.25">
      <c r="A48" s="113"/>
      <c r="B48" s="113"/>
      <c r="C48" s="113"/>
      <c r="D48" s="113"/>
      <c r="E48" s="113"/>
      <c r="F48" s="113"/>
      <c r="G48" s="113"/>
      <c r="H48" s="113"/>
    </row>
    <row r="49" spans="1:8" x14ac:dyDescent="0.25">
      <c r="A49" s="113"/>
      <c r="B49" s="113"/>
      <c r="C49" s="113"/>
      <c r="D49" s="113"/>
      <c r="E49" s="113"/>
      <c r="F49" s="113"/>
      <c r="G49" s="113"/>
      <c r="H49" s="113"/>
    </row>
    <row r="50" spans="1:8" x14ac:dyDescent="0.25">
      <c r="A50" s="113"/>
      <c r="B50" s="113"/>
      <c r="C50" s="113"/>
      <c r="D50" s="113"/>
      <c r="E50" s="113"/>
      <c r="F50" s="113"/>
      <c r="G50" s="113"/>
      <c r="H50" s="113"/>
    </row>
    <row r="51" spans="1:8" x14ac:dyDescent="0.25">
      <c r="A51" s="113"/>
      <c r="B51" s="113"/>
      <c r="C51" s="113"/>
      <c r="D51" s="113"/>
      <c r="E51" s="113"/>
      <c r="F51" s="113"/>
      <c r="G51" s="113"/>
      <c r="H51" s="113"/>
    </row>
    <row r="52" spans="1:8" x14ac:dyDescent="0.25">
      <c r="A52" s="113"/>
      <c r="B52" s="113"/>
      <c r="C52" s="113"/>
      <c r="D52" s="113"/>
      <c r="E52" s="113"/>
      <c r="F52" s="113"/>
      <c r="G52" s="113"/>
      <c r="H52" s="113"/>
    </row>
    <row r="53" spans="1:8" x14ac:dyDescent="0.25">
      <c r="A53" s="113"/>
      <c r="B53" s="113"/>
      <c r="C53" s="113"/>
      <c r="D53" s="113"/>
      <c r="E53" s="113"/>
      <c r="F53" s="113"/>
      <c r="G53" s="113"/>
    </row>
    <row r="54" spans="1:8" x14ac:dyDescent="0.25">
      <c r="A54" s="113"/>
      <c r="B54" s="113"/>
      <c r="C54" s="113"/>
      <c r="D54" s="113"/>
      <c r="E54" s="113"/>
      <c r="F54" s="113"/>
      <c r="G54" s="113"/>
    </row>
    <row r="55" spans="1:8" x14ac:dyDescent="0.25">
      <c r="A55" s="113"/>
      <c r="B55" s="113"/>
      <c r="C55" s="113"/>
      <c r="D55" s="113"/>
      <c r="E55" s="113"/>
      <c r="F55" s="113"/>
      <c r="G55" s="113"/>
    </row>
    <row r="56" spans="1:8" x14ac:dyDescent="0.25">
      <c r="A56" s="113"/>
      <c r="B56" s="113"/>
      <c r="C56" s="113"/>
      <c r="D56" s="113"/>
      <c r="E56" s="113"/>
      <c r="F56" s="113"/>
      <c r="G56" s="113"/>
    </row>
    <row r="57" spans="1:8" x14ac:dyDescent="0.25">
      <c r="A57" s="113"/>
      <c r="B57" s="113"/>
      <c r="C57" s="113"/>
      <c r="D57" s="113"/>
      <c r="E57" s="113"/>
      <c r="F57" s="113"/>
      <c r="G57" s="113"/>
    </row>
    <row r="58" spans="1:8" x14ac:dyDescent="0.25">
      <c r="A58" s="113"/>
      <c r="B58" s="113"/>
      <c r="C58" s="113"/>
      <c r="D58" s="113"/>
      <c r="E58" s="113"/>
      <c r="F58" s="113"/>
      <c r="G58" s="113"/>
    </row>
    <row r="59" spans="1:8" x14ac:dyDescent="0.25">
      <c r="A59" s="113"/>
      <c r="B59" s="113"/>
      <c r="C59" s="113"/>
      <c r="D59" s="113"/>
      <c r="E59" s="113"/>
      <c r="F59" s="113"/>
      <c r="G59" s="113"/>
    </row>
    <row r="60" spans="1:8" x14ac:dyDescent="0.25">
      <c r="A60" s="113"/>
      <c r="B60" s="113"/>
      <c r="C60" s="113"/>
      <c r="D60" s="113"/>
      <c r="E60" s="113"/>
      <c r="F60" s="113"/>
      <c r="G60" s="113"/>
    </row>
    <row r="61" spans="1:8" x14ac:dyDescent="0.25">
      <c r="A61" s="113"/>
      <c r="B61" s="113"/>
      <c r="C61" s="113"/>
      <c r="D61" s="113"/>
      <c r="E61" s="113"/>
      <c r="F61" s="113"/>
      <c r="G61" s="113"/>
    </row>
    <row r="62" spans="1:8" x14ac:dyDescent="0.25">
      <c r="A62" s="113"/>
      <c r="B62" s="113"/>
      <c r="C62" s="113"/>
      <c r="D62" s="113"/>
      <c r="E62" s="113"/>
      <c r="F62" s="113"/>
      <c r="G62" s="113"/>
    </row>
    <row r="63" spans="1:8" x14ac:dyDescent="0.25">
      <c r="A63" s="113"/>
      <c r="B63" s="113"/>
      <c r="C63" s="113"/>
      <c r="D63" s="113"/>
      <c r="E63" s="113"/>
      <c r="F63" s="113"/>
      <c r="G63" s="113"/>
    </row>
    <row r="64" spans="1:8" x14ac:dyDescent="0.25">
      <c r="A64" s="113"/>
      <c r="B64" s="113"/>
      <c r="C64" s="113"/>
      <c r="D64" s="113"/>
      <c r="E64" s="113"/>
      <c r="F64" s="113"/>
      <c r="G64" s="113"/>
    </row>
    <row r="65" spans="1:7" x14ac:dyDescent="0.25">
      <c r="A65" s="113"/>
      <c r="B65" s="113"/>
      <c r="C65" s="113"/>
      <c r="D65" s="113"/>
      <c r="E65" s="113"/>
      <c r="F65" s="113"/>
      <c r="G65" s="113"/>
    </row>
    <row r="66" spans="1:7" x14ac:dyDescent="0.25">
      <c r="A66" s="113"/>
      <c r="B66" s="113"/>
      <c r="C66" s="113"/>
      <c r="D66" s="113"/>
      <c r="E66" s="113"/>
      <c r="F66" s="113"/>
      <c r="G66" s="113"/>
    </row>
    <row r="67" spans="1:7" x14ac:dyDescent="0.25">
      <c r="A67" s="113"/>
      <c r="B67" s="113"/>
      <c r="C67" s="113"/>
      <c r="D67" s="113"/>
      <c r="E67" s="113"/>
      <c r="F67" s="113"/>
      <c r="G67" s="113"/>
    </row>
    <row r="68" spans="1:7" x14ac:dyDescent="0.25">
      <c r="A68" s="113"/>
      <c r="B68" s="113"/>
      <c r="C68" s="113"/>
      <c r="D68" s="113"/>
      <c r="E68" s="113"/>
      <c r="F68" s="113"/>
      <c r="G68" s="113"/>
    </row>
    <row r="69" spans="1:7" x14ac:dyDescent="0.25">
      <c r="A69" s="113"/>
      <c r="B69" s="113"/>
      <c r="C69" s="113"/>
      <c r="D69" s="113"/>
      <c r="E69" s="113"/>
      <c r="F69" s="113"/>
      <c r="G69" s="113"/>
    </row>
    <row r="70" spans="1:7" x14ac:dyDescent="0.25">
      <c r="A70" s="113"/>
      <c r="B70" s="113"/>
      <c r="C70" s="113"/>
      <c r="D70" s="113"/>
      <c r="E70" s="113"/>
      <c r="F70" s="113"/>
      <c r="G70" s="113"/>
    </row>
    <row r="71" spans="1:7" x14ac:dyDescent="0.25">
      <c r="A71" s="113"/>
      <c r="B71" s="113"/>
      <c r="C71" s="113"/>
      <c r="D71" s="113"/>
      <c r="E71" s="113"/>
      <c r="F71" s="113"/>
      <c r="G71" s="113"/>
    </row>
    <row r="72" spans="1:7" x14ac:dyDescent="0.25">
      <c r="A72" s="113"/>
      <c r="B72" s="113"/>
      <c r="C72" s="113"/>
      <c r="D72" s="113"/>
    </row>
    <row r="73" spans="1:7" x14ac:dyDescent="0.25">
      <c r="A73" s="113"/>
      <c r="B73" s="113"/>
      <c r="C73" s="113"/>
      <c r="D73" s="113"/>
    </row>
    <row r="74" spans="1:7" x14ac:dyDescent="0.25">
      <c r="A74" s="113"/>
      <c r="B74" s="113"/>
      <c r="C74" s="113"/>
      <c r="D74" s="113"/>
    </row>
    <row r="75" spans="1:7" x14ac:dyDescent="0.25">
      <c r="A75" s="113"/>
      <c r="B75" s="113"/>
      <c r="C75" s="113"/>
      <c r="D75" s="113"/>
    </row>
    <row r="76" spans="1:7" x14ac:dyDescent="0.25">
      <c r="A76" s="113"/>
      <c r="B76" s="113"/>
      <c r="C76" s="113"/>
      <c r="D76" s="113"/>
    </row>
    <row r="77" spans="1:7" x14ac:dyDescent="0.25">
      <c r="A77" s="113"/>
      <c r="B77" s="113"/>
      <c r="C77" s="113"/>
      <c r="D77" s="113"/>
    </row>
    <row r="78" spans="1:7" x14ac:dyDescent="0.25">
      <c r="A78" s="113"/>
      <c r="B78" s="113"/>
      <c r="C78" s="113"/>
      <c r="D78" s="113"/>
    </row>
    <row r="79" spans="1:7" x14ac:dyDescent="0.25">
      <c r="A79" s="113"/>
      <c r="B79" s="113"/>
      <c r="C79" s="113"/>
      <c r="D79" s="113"/>
    </row>
    <row r="80" spans="1:7" x14ac:dyDescent="0.25">
      <c r="A80" s="113"/>
      <c r="B80" s="113"/>
      <c r="C80" s="113"/>
      <c r="D80" s="113"/>
    </row>
    <row r="81" spans="1:4" x14ac:dyDescent="0.25">
      <c r="A81" s="113"/>
      <c r="B81" s="113"/>
      <c r="C81" s="113"/>
      <c r="D81" s="113"/>
    </row>
    <row r="82" spans="1:4" x14ac:dyDescent="0.25">
      <c r="A82" s="113"/>
      <c r="B82" s="113"/>
      <c r="C82" s="113"/>
      <c r="D82" s="113"/>
    </row>
    <row r="83" spans="1:4" x14ac:dyDescent="0.25">
      <c r="A83" s="113"/>
      <c r="B83" s="113"/>
      <c r="C83" s="113"/>
      <c r="D83" s="113"/>
    </row>
    <row r="84" spans="1:4" x14ac:dyDescent="0.25">
      <c r="A84" s="113"/>
      <c r="B84" s="113"/>
      <c r="C84" s="113"/>
      <c r="D84" s="113"/>
    </row>
    <row r="85" spans="1:4" x14ac:dyDescent="0.25">
      <c r="A85" s="113"/>
      <c r="B85" s="113"/>
      <c r="C85" s="113"/>
      <c r="D85" s="113"/>
    </row>
    <row r="86" spans="1:4" x14ac:dyDescent="0.25">
      <c r="A86" s="113"/>
      <c r="B86" s="113"/>
      <c r="C86" s="113"/>
      <c r="D86" s="113"/>
    </row>
    <row r="87" spans="1:4" x14ac:dyDescent="0.25">
      <c r="A87" s="113"/>
      <c r="B87" s="113"/>
      <c r="C87" s="113"/>
      <c r="D87" s="113"/>
    </row>
    <row r="88" spans="1:4" x14ac:dyDescent="0.25">
      <c r="A88" s="113"/>
      <c r="B88" s="113"/>
      <c r="C88" s="113"/>
      <c r="D88" s="113"/>
    </row>
    <row r="89" spans="1:4" x14ac:dyDescent="0.25">
      <c r="A89" s="113"/>
      <c r="B89" s="113"/>
      <c r="C89" s="113"/>
      <c r="D89" s="113"/>
    </row>
    <row r="90" spans="1:4" x14ac:dyDescent="0.25">
      <c r="A90" s="113"/>
      <c r="B90" s="113"/>
      <c r="C90" s="113"/>
      <c r="D90" s="113"/>
    </row>
    <row r="91" spans="1:4" x14ac:dyDescent="0.25">
      <c r="A91" s="113"/>
      <c r="B91" s="113"/>
      <c r="C91" s="113"/>
      <c r="D91" s="113"/>
    </row>
    <row r="92" spans="1:4" x14ac:dyDescent="0.25">
      <c r="A92" s="113"/>
      <c r="B92" s="113"/>
      <c r="C92" s="113"/>
      <c r="D92" s="113"/>
    </row>
    <row r="93" spans="1:4" x14ac:dyDescent="0.25">
      <c r="A93" s="113"/>
      <c r="B93" s="113"/>
      <c r="C93" s="113"/>
      <c r="D93" s="113"/>
    </row>
    <row r="94" spans="1:4" x14ac:dyDescent="0.25">
      <c r="A94" s="113"/>
      <c r="B94" s="113"/>
      <c r="C94" s="113"/>
      <c r="D94" s="113"/>
    </row>
    <row r="95" spans="1:4" x14ac:dyDescent="0.25">
      <c r="A95" s="113"/>
      <c r="B95" s="113"/>
      <c r="C95" s="113"/>
      <c r="D95" s="113"/>
    </row>
    <row r="96" spans="1:4" x14ac:dyDescent="0.25">
      <c r="A96" s="113"/>
      <c r="B96" s="113"/>
      <c r="C96" s="113"/>
      <c r="D96" s="113"/>
    </row>
    <row r="97" spans="1:4" x14ac:dyDescent="0.25">
      <c r="A97" s="113"/>
      <c r="B97" s="113"/>
      <c r="C97" s="113"/>
      <c r="D97" s="113"/>
    </row>
    <row r="98" spans="1:4" x14ac:dyDescent="0.25">
      <c r="A98" s="113"/>
      <c r="B98" s="113"/>
      <c r="C98" s="113"/>
      <c r="D98" s="113"/>
    </row>
    <row r="99" spans="1:4" x14ac:dyDescent="0.25">
      <c r="A99" s="113"/>
      <c r="B99" s="113"/>
      <c r="C99" s="113"/>
      <c r="D99" s="113"/>
    </row>
    <row r="100" spans="1:4" x14ac:dyDescent="0.25">
      <c r="A100" s="113"/>
      <c r="B100" s="113"/>
      <c r="C100" s="113"/>
      <c r="D100" s="113"/>
    </row>
    <row r="101" spans="1:4" x14ac:dyDescent="0.25">
      <c r="A101" s="113"/>
      <c r="B101" s="113"/>
      <c r="C101" s="113"/>
      <c r="D101" s="113"/>
    </row>
    <row r="102" spans="1:4" x14ac:dyDescent="0.25">
      <c r="A102" s="113"/>
      <c r="B102" s="113"/>
      <c r="C102" s="113"/>
      <c r="D102" s="113"/>
    </row>
    <row r="103" spans="1:4" x14ac:dyDescent="0.25">
      <c r="A103" s="113"/>
      <c r="B103" s="113"/>
      <c r="C103" s="113"/>
      <c r="D103" s="113"/>
    </row>
    <row r="104" spans="1:4" x14ac:dyDescent="0.25">
      <c r="A104" s="113"/>
      <c r="B104" s="113"/>
      <c r="C104" s="113"/>
      <c r="D104" s="113"/>
    </row>
    <row r="105" spans="1:4" x14ac:dyDescent="0.25">
      <c r="A105" s="113"/>
      <c r="B105" s="113"/>
      <c r="C105" s="113"/>
      <c r="D105" s="113"/>
    </row>
    <row r="106" spans="1:4" x14ac:dyDescent="0.25">
      <c r="A106" s="113"/>
      <c r="B106" s="113"/>
      <c r="C106" s="113"/>
      <c r="D106" s="113"/>
    </row>
    <row r="107" spans="1:4" x14ac:dyDescent="0.25">
      <c r="A107" s="113"/>
      <c r="B107" s="113"/>
      <c r="C107" s="113"/>
      <c r="D107" s="113"/>
    </row>
    <row r="108" spans="1:4" x14ac:dyDescent="0.25">
      <c r="A108" s="113"/>
      <c r="B108" s="113"/>
      <c r="C108" s="113"/>
      <c r="D108" s="113"/>
    </row>
    <row r="109" spans="1:4" x14ac:dyDescent="0.25">
      <c r="A109" s="113"/>
      <c r="B109" s="113"/>
      <c r="C109" s="113"/>
      <c r="D109" s="113"/>
    </row>
    <row r="110" spans="1:4" x14ac:dyDescent="0.25">
      <c r="A110" s="113"/>
      <c r="B110" s="113"/>
      <c r="C110" s="113"/>
      <c r="D110" s="113"/>
    </row>
    <row r="111" spans="1:4" x14ac:dyDescent="0.25">
      <c r="A111" s="113"/>
      <c r="B111" s="113"/>
      <c r="C111" s="113"/>
      <c r="D111" s="113"/>
    </row>
    <row r="112" spans="1:4" x14ac:dyDescent="0.25">
      <c r="A112" s="113"/>
      <c r="B112" s="113"/>
      <c r="C112" s="113"/>
      <c r="D112" s="113"/>
    </row>
    <row r="113" spans="1:4" x14ac:dyDescent="0.25">
      <c r="A113" s="113"/>
      <c r="B113" s="113"/>
      <c r="C113" s="113"/>
      <c r="D113" s="113"/>
    </row>
    <row r="114" spans="1:4" x14ac:dyDescent="0.25">
      <c r="A114" s="113"/>
      <c r="B114" s="113"/>
      <c r="C114" s="113"/>
      <c r="D114" s="113"/>
    </row>
    <row r="115" spans="1:4" x14ac:dyDescent="0.25">
      <c r="A115" s="113"/>
      <c r="B115" s="113"/>
      <c r="C115" s="113"/>
      <c r="D115" s="113"/>
    </row>
    <row r="116" spans="1:4" x14ac:dyDescent="0.25">
      <c r="A116" s="113"/>
      <c r="B116" s="113"/>
      <c r="C116" s="113"/>
      <c r="D116" s="113"/>
    </row>
    <row r="117" spans="1:4" x14ac:dyDescent="0.25">
      <c r="A117" s="113"/>
      <c r="B117" s="113"/>
      <c r="C117" s="113"/>
      <c r="D117" s="113"/>
    </row>
    <row r="118" spans="1:4" x14ac:dyDescent="0.25">
      <c r="A118" s="113"/>
      <c r="B118" s="113"/>
      <c r="C118" s="113"/>
      <c r="D118" s="113"/>
    </row>
    <row r="119" spans="1:4" x14ac:dyDescent="0.25">
      <c r="A119" s="113"/>
      <c r="B119" s="113"/>
      <c r="C119" s="113"/>
      <c r="D119" s="113"/>
    </row>
    <row r="120" spans="1:4" x14ac:dyDescent="0.25">
      <c r="A120" s="113"/>
      <c r="B120" s="113"/>
      <c r="C120" s="113"/>
      <c r="D120" s="113"/>
    </row>
    <row r="121" spans="1:4" x14ac:dyDescent="0.25">
      <c r="A121" s="113"/>
      <c r="B121" s="113"/>
      <c r="C121" s="113"/>
      <c r="D121" s="113"/>
    </row>
    <row r="122" spans="1:4" x14ac:dyDescent="0.25">
      <c r="A122" s="113"/>
      <c r="B122" s="113"/>
      <c r="C122" s="113"/>
      <c r="D122" s="113"/>
    </row>
    <row r="123" spans="1:4" x14ac:dyDescent="0.25">
      <c r="A123" s="113"/>
      <c r="B123" s="113"/>
      <c r="C123" s="113"/>
      <c r="D123" s="113"/>
    </row>
    <row r="124" spans="1:4" x14ac:dyDescent="0.25">
      <c r="A124" s="113"/>
      <c r="B124" s="113"/>
      <c r="C124" s="113"/>
      <c r="D124" s="113"/>
    </row>
    <row r="125" spans="1:4" x14ac:dyDescent="0.25">
      <c r="A125" s="113"/>
      <c r="B125" s="113"/>
      <c r="C125" s="113"/>
      <c r="D125" s="113"/>
    </row>
    <row r="126" spans="1:4" x14ac:dyDescent="0.25">
      <c r="A126" s="113"/>
      <c r="B126" s="113"/>
      <c r="C126" s="113"/>
      <c r="D126" s="113"/>
    </row>
    <row r="127" spans="1:4" x14ac:dyDescent="0.25">
      <c r="A127" s="113"/>
      <c r="B127" s="113"/>
      <c r="C127" s="113"/>
      <c r="D127" s="113"/>
    </row>
    <row r="128" spans="1:4" x14ac:dyDescent="0.25">
      <c r="A128" s="113"/>
      <c r="B128" s="113"/>
      <c r="C128" s="113"/>
      <c r="D128" s="113"/>
    </row>
    <row r="129" spans="1:4" x14ac:dyDescent="0.25">
      <c r="A129" s="113"/>
      <c r="B129" s="113"/>
      <c r="C129" s="113"/>
      <c r="D129" s="113"/>
    </row>
    <row r="130" spans="1:4" x14ac:dyDescent="0.25">
      <c r="A130" s="113"/>
      <c r="B130" s="113"/>
      <c r="C130" s="113"/>
      <c r="D130" s="113"/>
    </row>
    <row r="131" spans="1:4" x14ac:dyDescent="0.25">
      <c r="A131" s="113"/>
      <c r="B131" s="113"/>
      <c r="C131" s="113"/>
      <c r="D131" s="113"/>
    </row>
    <row r="132" spans="1:4" x14ac:dyDescent="0.25">
      <c r="A132" s="113"/>
      <c r="B132" s="113"/>
      <c r="C132" s="113"/>
      <c r="D132" s="113"/>
    </row>
    <row r="133" spans="1:4" x14ac:dyDescent="0.25">
      <c r="A133" s="113"/>
      <c r="B133" s="113"/>
      <c r="C133" s="113"/>
      <c r="D133" s="113"/>
    </row>
    <row r="134" spans="1:4" x14ac:dyDescent="0.25">
      <c r="A134" s="113"/>
      <c r="B134" s="113"/>
      <c r="C134" s="113"/>
      <c r="D134" s="113"/>
    </row>
    <row r="135" spans="1:4" x14ac:dyDescent="0.25">
      <c r="A135" s="113"/>
      <c r="B135" s="113"/>
      <c r="C135" s="113"/>
      <c r="D135" s="113"/>
    </row>
    <row r="136" spans="1:4" x14ac:dyDescent="0.25">
      <c r="A136" s="113"/>
      <c r="B136" s="113"/>
      <c r="C136" s="113"/>
      <c r="D136" s="113"/>
    </row>
    <row r="137" spans="1:4" x14ac:dyDescent="0.25">
      <c r="A137" s="113"/>
      <c r="B137" s="113"/>
      <c r="C137" s="113"/>
      <c r="D137" s="113"/>
    </row>
    <row r="138" spans="1:4" x14ac:dyDescent="0.25">
      <c r="A138" s="113"/>
      <c r="B138" s="113"/>
      <c r="C138" s="113"/>
      <c r="D138" s="113"/>
    </row>
    <row r="139" spans="1:4" x14ac:dyDescent="0.25">
      <c r="A139" s="113"/>
      <c r="B139" s="113"/>
      <c r="C139" s="113"/>
      <c r="D139" s="113"/>
    </row>
    <row r="140" spans="1:4" x14ac:dyDescent="0.25">
      <c r="A140" s="113"/>
      <c r="B140" s="113"/>
      <c r="C140" s="113"/>
      <c r="D140" s="113"/>
    </row>
    <row r="141" spans="1:4" x14ac:dyDescent="0.25">
      <c r="A141" s="113"/>
      <c r="B141" s="113"/>
      <c r="C141" s="113"/>
      <c r="D141" s="113"/>
    </row>
    <row r="142" spans="1:4" x14ac:dyDescent="0.25">
      <c r="A142" s="113"/>
      <c r="B142" s="113"/>
      <c r="C142" s="113"/>
      <c r="D142" s="113"/>
    </row>
    <row r="143" spans="1:4" x14ac:dyDescent="0.25">
      <c r="A143" s="113"/>
      <c r="B143" s="113"/>
      <c r="C143" s="113"/>
      <c r="D143" s="113"/>
    </row>
    <row r="144" spans="1:4" x14ac:dyDescent="0.25">
      <c r="A144" s="113"/>
      <c r="B144" s="113"/>
      <c r="C144" s="113"/>
      <c r="D144" s="113"/>
    </row>
    <row r="145" spans="1:4" x14ac:dyDescent="0.25">
      <c r="A145" s="113"/>
      <c r="B145" s="113"/>
      <c r="C145" s="113"/>
      <c r="D145" s="113"/>
    </row>
    <row r="146" spans="1:4" x14ac:dyDescent="0.25">
      <c r="A146" s="113"/>
      <c r="B146" s="113"/>
      <c r="C146" s="113"/>
      <c r="D146" s="113"/>
    </row>
    <row r="147" spans="1:4" x14ac:dyDescent="0.25">
      <c r="A147" s="113"/>
      <c r="B147" s="113"/>
      <c r="C147" s="113"/>
      <c r="D147" s="113"/>
    </row>
    <row r="148" spans="1:4" x14ac:dyDescent="0.25">
      <c r="A148" s="113"/>
      <c r="B148" s="113"/>
      <c r="C148" s="113"/>
      <c r="D148" s="113"/>
    </row>
    <row r="149" spans="1:4" x14ac:dyDescent="0.25">
      <c r="A149" s="113"/>
      <c r="B149" s="113"/>
      <c r="C149" s="113"/>
      <c r="D149" s="113"/>
    </row>
    <row r="150" spans="1:4" x14ac:dyDescent="0.25">
      <c r="A150" s="113"/>
      <c r="B150" s="113"/>
      <c r="C150" s="113"/>
      <c r="D150" s="113"/>
    </row>
    <row r="151" spans="1:4" x14ac:dyDescent="0.25">
      <c r="A151" s="113"/>
      <c r="B151" s="113"/>
      <c r="C151" s="113"/>
      <c r="D151" s="113"/>
    </row>
    <row r="152" spans="1:4" x14ac:dyDescent="0.25">
      <c r="A152" s="113"/>
      <c r="B152" s="113"/>
      <c r="C152" s="113"/>
      <c r="D152" s="113"/>
    </row>
    <row r="153" spans="1:4" x14ac:dyDescent="0.25">
      <c r="A153" s="113"/>
      <c r="B153" s="113"/>
      <c r="C153" s="113"/>
      <c r="D153" s="113"/>
    </row>
    <row r="154" spans="1:4" x14ac:dyDescent="0.25">
      <c r="A154" s="113"/>
      <c r="B154" s="113"/>
      <c r="C154" s="113"/>
      <c r="D154" s="113"/>
    </row>
    <row r="155" spans="1:4" x14ac:dyDescent="0.25">
      <c r="A155" s="113"/>
      <c r="B155" s="113"/>
      <c r="C155" s="113"/>
      <c r="D155" s="113"/>
    </row>
    <row r="156" spans="1:4" x14ac:dyDescent="0.25">
      <c r="A156" s="113"/>
      <c r="B156" s="113"/>
      <c r="C156" s="113"/>
      <c r="D156" s="113"/>
    </row>
    <row r="157" spans="1:4" x14ac:dyDescent="0.25">
      <c r="A157" s="113"/>
      <c r="B157" s="113"/>
      <c r="C157" s="113"/>
      <c r="D157" s="113"/>
    </row>
    <row r="158" spans="1:4" x14ac:dyDescent="0.25">
      <c r="A158" s="113"/>
      <c r="B158" s="113"/>
      <c r="C158" s="113"/>
      <c r="D158" s="113"/>
    </row>
    <row r="159" spans="1:4" x14ac:dyDescent="0.25">
      <c r="A159" s="113"/>
      <c r="B159" s="113"/>
      <c r="C159" s="113"/>
      <c r="D159" s="113"/>
    </row>
    <row r="160" spans="1:4" x14ac:dyDescent="0.25">
      <c r="A160" s="113"/>
      <c r="B160" s="113"/>
      <c r="C160" s="113"/>
      <c r="D160" s="113"/>
    </row>
    <row r="161" spans="1:4" x14ac:dyDescent="0.25">
      <c r="A161" s="113"/>
      <c r="B161" s="113"/>
      <c r="C161" s="113"/>
      <c r="D161" s="113"/>
    </row>
    <row r="162" spans="1:4" x14ac:dyDescent="0.25">
      <c r="A162" s="113"/>
      <c r="B162" s="113"/>
      <c r="C162" s="113"/>
      <c r="D162" s="113"/>
    </row>
    <row r="163" spans="1:4" x14ac:dyDescent="0.25">
      <c r="A163" s="113"/>
      <c r="B163" s="113"/>
      <c r="C163" s="113"/>
      <c r="D163" s="113"/>
    </row>
    <row r="164" spans="1:4" x14ac:dyDescent="0.25">
      <c r="A164" s="113"/>
      <c r="B164" s="113"/>
      <c r="C164" s="113"/>
      <c r="D164" s="113"/>
    </row>
    <row r="165" spans="1:4" x14ac:dyDescent="0.25">
      <c r="A165" s="113"/>
      <c r="B165" s="113"/>
      <c r="C165" s="113"/>
      <c r="D165" s="113"/>
    </row>
    <row r="166" spans="1:4" x14ac:dyDescent="0.25">
      <c r="A166" s="113"/>
      <c r="B166" s="113"/>
      <c r="C166" s="113"/>
      <c r="D166" s="113"/>
    </row>
    <row r="167" spans="1:4" x14ac:dyDescent="0.25">
      <c r="A167" s="113"/>
      <c r="B167" s="113"/>
      <c r="C167" s="113"/>
      <c r="D167" s="113"/>
    </row>
    <row r="168" spans="1:4" x14ac:dyDescent="0.25">
      <c r="A168" s="113"/>
      <c r="B168" s="113"/>
      <c r="C168" s="113"/>
      <c r="D168" s="113"/>
    </row>
    <row r="169" spans="1:4" x14ac:dyDescent="0.25">
      <c r="A169" s="113"/>
      <c r="B169" s="113"/>
      <c r="C169" s="113"/>
      <c r="D169" s="113"/>
    </row>
    <row r="170" spans="1:4" x14ac:dyDescent="0.25">
      <c r="A170" s="113"/>
      <c r="B170" s="113"/>
      <c r="C170" s="113"/>
      <c r="D170" s="113"/>
    </row>
    <row r="171" spans="1:4" x14ac:dyDescent="0.25">
      <c r="A171" s="113"/>
      <c r="B171" s="113"/>
      <c r="C171" s="113"/>
      <c r="D171" s="113"/>
    </row>
    <row r="172" spans="1:4" x14ac:dyDescent="0.25">
      <c r="A172" s="113"/>
      <c r="B172" s="113"/>
      <c r="C172" s="113"/>
      <c r="D172" s="113"/>
    </row>
    <row r="173" spans="1:4" x14ac:dyDescent="0.25">
      <c r="A173" s="113"/>
      <c r="B173" s="113"/>
      <c r="C173" s="113"/>
      <c r="D173" s="113"/>
    </row>
    <row r="174" spans="1:4" x14ac:dyDescent="0.25">
      <c r="A174" s="113"/>
      <c r="B174" s="113"/>
      <c r="C174" s="113"/>
      <c r="D174" s="113"/>
    </row>
    <row r="175" spans="1:4" x14ac:dyDescent="0.25">
      <c r="A175" s="113"/>
      <c r="B175" s="113"/>
      <c r="C175" s="113"/>
      <c r="D175" s="113"/>
    </row>
    <row r="176" spans="1:4" x14ac:dyDescent="0.25">
      <c r="A176" s="113"/>
      <c r="B176" s="113"/>
      <c r="C176" s="113"/>
      <c r="D176" s="113"/>
    </row>
    <row r="177" spans="1:4" x14ac:dyDescent="0.25">
      <c r="A177" s="113"/>
      <c r="B177" s="113"/>
      <c r="C177" s="113"/>
      <c r="D177" s="113"/>
    </row>
    <row r="178" spans="1:4" x14ac:dyDescent="0.25">
      <c r="A178" s="113"/>
      <c r="B178" s="113"/>
      <c r="C178" s="113"/>
      <c r="D178" s="113"/>
    </row>
    <row r="179" spans="1:4" x14ac:dyDescent="0.25">
      <c r="A179" s="113"/>
      <c r="B179" s="113"/>
      <c r="C179" s="113"/>
      <c r="D179" s="113"/>
    </row>
    <row r="180" spans="1:4" x14ac:dyDescent="0.25">
      <c r="A180" s="113"/>
      <c r="B180" s="113"/>
      <c r="C180" s="113"/>
      <c r="D180" s="113"/>
    </row>
    <row r="181" spans="1:4" x14ac:dyDescent="0.25">
      <c r="A181" s="113"/>
      <c r="B181" s="113"/>
      <c r="C181" s="113"/>
      <c r="D181" s="113"/>
    </row>
    <row r="182" spans="1:4" x14ac:dyDescent="0.25">
      <c r="A182" s="113"/>
      <c r="B182" s="113"/>
      <c r="C182" s="113"/>
      <c r="D182" s="113"/>
    </row>
    <row r="183" spans="1:4" x14ac:dyDescent="0.25">
      <c r="A183" s="113"/>
      <c r="B183" s="113"/>
      <c r="C183" s="113"/>
      <c r="D183" s="113"/>
    </row>
    <row r="184" spans="1:4" x14ac:dyDescent="0.25">
      <c r="A184" s="113"/>
      <c r="B184" s="113"/>
      <c r="C184" s="113"/>
      <c r="D184" s="113"/>
    </row>
    <row r="185" spans="1:4" x14ac:dyDescent="0.25">
      <c r="A185" s="113"/>
      <c r="B185" s="113"/>
      <c r="C185" s="113"/>
      <c r="D185" s="113"/>
    </row>
    <row r="186" spans="1:4" x14ac:dyDescent="0.25">
      <c r="A186" s="113"/>
      <c r="B186" s="113"/>
      <c r="C186" s="113"/>
      <c r="D186" s="113"/>
    </row>
    <row r="187" spans="1:4" x14ac:dyDescent="0.25">
      <c r="A187" s="113"/>
      <c r="B187" s="113"/>
      <c r="C187" s="113"/>
      <c r="D187" s="113"/>
    </row>
    <row r="188" spans="1:4" x14ac:dyDescent="0.25">
      <c r="A188" s="113"/>
      <c r="B188" s="113"/>
      <c r="C188" s="113"/>
      <c r="D188" s="113"/>
    </row>
    <row r="189" spans="1:4" x14ac:dyDescent="0.25">
      <c r="A189" s="113"/>
      <c r="B189" s="113"/>
      <c r="C189" s="113"/>
      <c r="D189" s="113"/>
    </row>
    <row r="190" spans="1:4" x14ac:dyDescent="0.25">
      <c r="A190" s="113"/>
      <c r="B190" s="113"/>
      <c r="C190" s="113"/>
      <c r="D190" s="113"/>
    </row>
    <row r="191" spans="1:4" x14ac:dyDescent="0.25">
      <c r="A191" s="113"/>
      <c r="B191" s="113"/>
      <c r="C191" s="113"/>
      <c r="D191" s="113"/>
    </row>
    <row r="192" spans="1:4" x14ac:dyDescent="0.25">
      <c r="A192" s="113"/>
      <c r="B192" s="113"/>
      <c r="C192" s="113"/>
      <c r="D192" s="113"/>
    </row>
    <row r="193" spans="1:4" x14ac:dyDescent="0.25">
      <c r="A193" s="113"/>
      <c r="B193" s="113"/>
      <c r="C193" s="113"/>
      <c r="D193" s="113"/>
    </row>
    <row r="194" spans="1:4" x14ac:dyDescent="0.25">
      <c r="A194" s="113"/>
      <c r="B194" s="113"/>
      <c r="C194" s="113"/>
      <c r="D194" s="113"/>
    </row>
    <row r="195" spans="1:4" x14ac:dyDescent="0.25">
      <c r="A195" s="113"/>
      <c r="B195" s="113"/>
      <c r="C195" s="113"/>
      <c r="D195" s="113"/>
    </row>
    <row r="196" spans="1:4" x14ac:dyDescent="0.25">
      <c r="A196" s="113"/>
      <c r="B196" s="113"/>
      <c r="C196" s="113"/>
      <c r="D196" s="113"/>
    </row>
    <row r="197" spans="1:4" x14ac:dyDescent="0.25">
      <c r="A197" s="113"/>
      <c r="B197" s="113"/>
      <c r="C197" s="113"/>
      <c r="D197" s="113"/>
    </row>
    <row r="198" spans="1:4" x14ac:dyDescent="0.25">
      <c r="A198" s="113"/>
      <c r="B198" s="113"/>
      <c r="C198" s="113"/>
      <c r="D198" s="113"/>
    </row>
    <row r="199" spans="1:4" x14ac:dyDescent="0.25">
      <c r="A199" s="113"/>
      <c r="B199" s="113"/>
      <c r="C199" s="113"/>
      <c r="D199" s="113"/>
    </row>
    <row r="200" spans="1:4" x14ac:dyDescent="0.25">
      <c r="A200" s="113"/>
      <c r="B200" s="113"/>
      <c r="C200" s="113"/>
      <c r="D200" s="113"/>
    </row>
    <row r="201" spans="1:4" x14ac:dyDescent="0.25">
      <c r="A201" s="113"/>
      <c r="B201" s="113"/>
      <c r="C201" s="113"/>
      <c r="D201" s="113"/>
    </row>
    <row r="202" spans="1:4" x14ac:dyDescent="0.25">
      <c r="A202" s="113"/>
      <c r="B202" s="113"/>
      <c r="C202" s="113"/>
      <c r="D202" s="113"/>
    </row>
    <row r="203" spans="1:4" x14ac:dyDescent="0.25">
      <c r="A203" s="113"/>
      <c r="B203" s="113"/>
      <c r="C203" s="113"/>
      <c r="D203" s="113"/>
    </row>
    <row r="204" spans="1:4" x14ac:dyDescent="0.25">
      <c r="A204" s="113"/>
      <c r="B204" s="113"/>
      <c r="C204" s="113"/>
      <c r="D204" s="113"/>
    </row>
    <row r="205" spans="1:4" x14ac:dyDescent="0.25">
      <c r="A205" s="113"/>
      <c r="B205" s="113"/>
      <c r="C205" s="113"/>
      <c r="D205" s="113"/>
    </row>
    <row r="206" spans="1:4" x14ac:dyDescent="0.25">
      <c r="A206" s="113"/>
      <c r="B206" s="113"/>
      <c r="C206" s="113"/>
      <c r="D206" s="113"/>
    </row>
    <row r="207" spans="1:4" x14ac:dyDescent="0.25">
      <c r="A207" s="113"/>
      <c r="B207" s="113"/>
      <c r="C207" s="113"/>
      <c r="D207" s="113"/>
    </row>
    <row r="208" spans="1:4" x14ac:dyDescent="0.25">
      <c r="A208" s="113"/>
      <c r="B208" s="113"/>
      <c r="C208" s="113"/>
      <c r="D208" s="113"/>
    </row>
    <row r="209" spans="1:4" x14ac:dyDescent="0.25">
      <c r="A209" s="113"/>
      <c r="B209" s="113"/>
      <c r="C209" s="113"/>
      <c r="D209" s="113"/>
    </row>
    <row r="210" spans="1:4" x14ac:dyDescent="0.25">
      <c r="A210" s="113"/>
      <c r="B210" s="113"/>
      <c r="C210" s="113"/>
      <c r="D210" s="113"/>
    </row>
    <row r="211" spans="1:4" x14ac:dyDescent="0.25">
      <c r="A211" s="113"/>
      <c r="B211" s="113"/>
      <c r="C211" s="113"/>
      <c r="D211" s="113"/>
    </row>
    <row r="212" spans="1:4" x14ac:dyDescent="0.25">
      <c r="A212" s="113"/>
      <c r="B212" s="113"/>
      <c r="C212" s="113"/>
      <c r="D212" s="113"/>
    </row>
    <row r="213" spans="1:4" x14ac:dyDescent="0.25">
      <c r="A213" s="113"/>
      <c r="B213" s="113"/>
      <c r="C213" s="113"/>
      <c r="D213" s="113"/>
    </row>
    <row r="214" spans="1:4" x14ac:dyDescent="0.25">
      <c r="A214" s="113"/>
      <c r="B214" s="113"/>
      <c r="C214" s="113"/>
      <c r="D214" s="113"/>
    </row>
    <row r="215" spans="1:4" x14ac:dyDescent="0.25">
      <c r="A215" s="113"/>
      <c r="B215" s="113"/>
      <c r="C215" s="113"/>
      <c r="D215" s="113"/>
    </row>
    <row r="216" spans="1:4" x14ac:dyDescent="0.25">
      <c r="A216" s="113"/>
      <c r="B216" s="113"/>
      <c r="C216" s="113"/>
      <c r="D216" s="113"/>
    </row>
    <row r="217" spans="1:4" x14ac:dyDescent="0.25">
      <c r="A217" s="113"/>
      <c r="B217" s="113"/>
      <c r="C217" s="113"/>
      <c r="D217" s="113"/>
    </row>
    <row r="218" spans="1:4" x14ac:dyDescent="0.25">
      <c r="A218" s="113"/>
      <c r="B218" s="113"/>
      <c r="C218" s="113"/>
      <c r="D218" s="113"/>
    </row>
    <row r="219" spans="1:4" x14ac:dyDescent="0.25">
      <c r="A219" s="113"/>
      <c r="B219" s="113"/>
      <c r="C219" s="113"/>
      <c r="D219" s="113"/>
    </row>
    <row r="220" spans="1:4" x14ac:dyDescent="0.25">
      <c r="A220" s="113"/>
      <c r="B220" s="113"/>
      <c r="C220" s="113"/>
      <c r="D220" s="113"/>
    </row>
    <row r="221" spans="1:4" x14ac:dyDescent="0.25">
      <c r="A221" s="113"/>
      <c r="B221" s="113"/>
      <c r="C221" s="113"/>
      <c r="D221" s="113"/>
    </row>
    <row r="222" spans="1:4" x14ac:dyDescent="0.25">
      <c r="A222" s="113"/>
      <c r="B222" s="113"/>
      <c r="C222" s="113"/>
      <c r="D222" s="113"/>
    </row>
    <row r="223" spans="1:4" x14ac:dyDescent="0.25">
      <c r="A223" s="113"/>
      <c r="B223" s="113"/>
      <c r="C223" s="113"/>
      <c r="D223" s="113"/>
    </row>
    <row r="224" spans="1:4" x14ac:dyDescent="0.25">
      <c r="A224" s="113"/>
      <c r="B224" s="113"/>
      <c r="C224" s="113"/>
      <c r="D224" s="113"/>
    </row>
    <row r="225" spans="1:4" x14ac:dyDescent="0.25">
      <c r="A225" s="113"/>
      <c r="B225" s="113"/>
      <c r="C225" s="113"/>
      <c r="D225" s="113"/>
    </row>
    <row r="226" spans="1:4" x14ac:dyDescent="0.25">
      <c r="A226" s="113"/>
      <c r="B226" s="113"/>
      <c r="C226" s="113"/>
      <c r="D226" s="113"/>
    </row>
    <row r="227" spans="1:4" x14ac:dyDescent="0.25">
      <c r="A227" s="113"/>
      <c r="B227" s="113"/>
      <c r="C227" s="113"/>
      <c r="D227" s="113"/>
    </row>
    <row r="228" spans="1:4" x14ac:dyDescent="0.25">
      <c r="A228" s="113"/>
      <c r="B228" s="113"/>
      <c r="C228" s="113"/>
      <c r="D228" s="113"/>
    </row>
    <row r="229" spans="1:4" x14ac:dyDescent="0.25">
      <c r="A229" s="113"/>
      <c r="B229" s="113"/>
      <c r="C229" s="113"/>
      <c r="D229" s="113"/>
    </row>
    <row r="230" spans="1:4" x14ac:dyDescent="0.25">
      <c r="A230" s="113"/>
      <c r="B230" s="113"/>
      <c r="C230" s="113"/>
      <c r="D230" s="113"/>
    </row>
    <row r="231" spans="1:4" x14ac:dyDescent="0.25">
      <c r="A231" s="113"/>
      <c r="B231" s="113"/>
      <c r="C231" s="113"/>
      <c r="D231" s="113"/>
    </row>
    <row r="232" spans="1:4" x14ac:dyDescent="0.25">
      <c r="A232" s="113"/>
      <c r="B232" s="113"/>
      <c r="C232" s="113"/>
      <c r="D232" s="113"/>
    </row>
    <row r="233" spans="1:4" x14ac:dyDescent="0.25">
      <c r="A233" s="113"/>
      <c r="B233" s="113"/>
      <c r="C233" s="113"/>
      <c r="D233" s="113"/>
    </row>
    <row r="234" spans="1:4" x14ac:dyDescent="0.25">
      <c r="A234" s="113"/>
      <c r="B234" s="113"/>
      <c r="C234" s="113"/>
      <c r="D234" s="113"/>
    </row>
    <row r="235" spans="1:4" x14ac:dyDescent="0.25">
      <c r="A235" s="113"/>
      <c r="B235" s="113"/>
      <c r="C235" s="113"/>
      <c r="D235" s="113"/>
    </row>
    <row r="236" spans="1:4" x14ac:dyDescent="0.25">
      <c r="A236" s="113"/>
      <c r="B236" s="113"/>
      <c r="C236" s="113"/>
      <c r="D236" s="113"/>
    </row>
    <row r="237" spans="1:4" x14ac:dyDescent="0.25">
      <c r="A237" s="113"/>
      <c r="B237" s="113"/>
      <c r="C237" s="113"/>
      <c r="D237" s="113"/>
    </row>
    <row r="238" spans="1:4" x14ac:dyDescent="0.25">
      <c r="A238" s="113"/>
      <c r="B238" s="113"/>
      <c r="C238" s="113"/>
      <c r="D238" s="113"/>
    </row>
    <row r="239" spans="1:4" x14ac:dyDescent="0.25">
      <c r="A239" s="113"/>
      <c r="B239" s="113"/>
      <c r="C239" s="113"/>
      <c r="D239" s="113"/>
    </row>
    <row r="240" spans="1:4" x14ac:dyDescent="0.25">
      <c r="A240" s="113"/>
      <c r="B240" s="113"/>
      <c r="C240" s="113"/>
      <c r="D240" s="113"/>
    </row>
    <row r="241" spans="1:4" x14ac:dyDescent="0.25">
      <c r="A241" s="113"/>
      <c r="B241" s="113"/>
      <c r="C241" s="113"/>
      <c r="D241" s="113"/>
    </row>
    <row r="242" spans="1:4" x14ac:dyDescent="0.25">
      <c r="A242" s="113"/>
      <c r="B242" s="113"/>
      <c r="C242" s="113"/>
      <c r="D242" s="113"/>
    </row>
    <row r="243" spans="1:4" x14ac:dyDescent="0.25">
      <c r="A243" s="113"/>
      <c r="B243" s="113"/>
      <c r="C243" s="113"/>
      <c r="D243" s="113"/>
    </row>
    <row r="244" spans="1:4" x14ac:dyDescent="0.25">
      <c r="A244" s="113"/>
      <c r="B244" s="113"/>
      <c r="C244" s="113"/>
      <c r="D244" s="113"/>
    </row>
    <row r="245" spans="1:4" x14ac:dyDescent="0.25">
      <c r="A245" s="113"/>
      <c r="B245" s="113"/>
      <c r="C245" s="113"/>
      <c r="D245" s="113"/>
    </row>
    <row r="246" spans="1:4" x14ac:dyDescent="0.25">
      <c r="A246" s="113"/>
      <c r="B246" s="113"/>
      <c r="C246" s="113"/>
      <c r="D246" s="113"/>
    </row>
    <row r="247" spans="1:4" x14ac:dyDescent="0.25">
      <c r="A247" s="113"/>
      <c r="B247" s="113"/>
      <c r="C247" s="113"/>
      <c r="D247" s="113"/>
    </row>
    <row r="248" spans="1:4" x14ac:dyDescent="0.25">
      <c r="A248" s="113"/>
      <c r="B248" s="113"/>
      <c r="C248" s="113"/>
      <c r="D248" s="113"/>
    </row>
    <row r="249" spans="1:4" x14ac:dyDescent="0.25">
      <c r="A249" s="113"/>
      <c r="B249" s="113"/>
      <c r="C249" s="113"/>
      <c r="D249" s="113"/>
    </row>
    <row r="250" spans="1:4" x14ac:dyDescent="0.25">
      <c r="A250" s="113"/>
      <c r="B250" s="113"/>
      <c r="C250" s="113"/>
      <c r="D250" s="113"/>
    </row>
    <row r="251" spans="1:4" x14ac:dyDescent="0.25">
      <c r="A251" s="113"/>
      <c r="B251" s="113"/>
      <c r="C251" s="113"/>
      <c r="D251" s="113"/>
    </row>
    <row r="252" spans="1:4" x14ac:dyDescent="0.25">
      <c r="A252" s="113"/>
      <c r="B252" s="113"/>
      <c r="C252" s="113"/>
      <c r="D252" s="113"/>
    </row>
    <row r="253" spans="1:4" x14ac:dyDescent="0.25">
      <c r="A253" s="113"/>
      <c r="B253" s="113"/>
      <c r="C253" s="113"/>
      <c r="D253" s="113"/>
    </row>
    <row r="254" spans="1:4" x14ac:dyDescent="0.25">
      <c r="A254" s="113"/>
      <c r="B254" s="113"/>
      <c r="C254" s="113"/>
      <c r="D254" s="113"/>
    </row>
    <row r="255" spans="1:4" x14ac:dyDescent="0.25">
      <c r="A255" s="113"/>
      <c r="B255" s="113"/>
      <c r="C255" s="113"/>
      <c r="D255" s="113"/>
    </row>
    <row r="256" spans="1:4" x14ac:dyDescent="0.25">
      <c r="A256" s="113"/>
      <c r="B256" s="113"/>
      <c r="C256" s="113"/>
      <c r="D256" s="113"/>
    </row>
    <row r="257" spans="1:4" x14ac:dyDescent="0.25">
      <c r="A257" s="113"/>
      <c r="B257" s="113"/>
      <c r="C257" s="113"/>
      <c r="D257" s="113"/>
    </row>
    <row r="258" spans="1:4" x14ac:dyDescent="0.25">
      <c r="A258" s="113"/>
      <c r="B258" s="113"/>
      <c r="C258" s="113"/>
      <c r="D258" s="113"/>
    </row>
    <row r="259" spans="1:4" x14ac:dyDescent="0.25">
      <c r="A259" s="113"/>
      <c r="B259" s="113"/>
      <c r="C259" s="113"/>
      <c r="D259" s="113"/>
    </row>
    <row r="260" spans="1:4" x14ac:dyDescent="0.25">
      <c r="A260" s="113"/>
      <c r="B260" s="113"/>
      <c r="C260" s="113"/>
      <c r="D260" s="113"/>
    </row>
    <row r="261" spans="1:4" x14ac:dyDescent="0.25">
      <c r="A261" s="113"/>
      <c r="B261" s="113"/>
      <c r="C261" s="113"/>
      <c r="D261" s="113"/>
    </row>
    <row r="262" spans="1:4" x14ac:dyDescent="0.25">
      <c r="A262" s="113"/>
      <c r="B262" s="113"/>
      <c r="C262" s="113"/>
      <c r="D262" s="113"/>
    </row>
    <row r="263" spans="1:4" x14ac:dyDescent="0.25">
      <c r="A263" s="113"/>
      <c r="B263" s="113"/>
      <c r="C263" s="113"/>
      <c r="D263" s="113"/>
    </row>
    <row r="264" spans="1:4" x14ac:dyDescent="0.25">
      <c r="A264" s="113"/>
      <c r="B264" s="113"/>
      <c r="C264" s="113"/>
      <c r="D264" s="113"/>
    </row>
    <row r="265" spans="1:4" x14ac:dyDescent="0.25">
      <c r="A265" s="113"/>
      <c r="B265" s="113"/>
      <c r="C265" s="113"/>
      <c r="D265" s="113"/>
    </row>
    <row r="266" spans="1:4" x14ac:dyDescent="0.25">
      <c r="A266" s="113"/>
      <c r="B266" s="113"/>
      <c r="C266" s="113"/>
      <c r="D266" s="113"/>
    </row>
    <row r="267" spans="1:4" x14ac:dyDescent="0.25">
      <c r="A267" s="113"/>
      <c r="B267" s="113"/>
      <c r="C267" s="113"/>
      <c r="D267" s="113"/>
    </row>
    <row r="268" spans="1:4" x14ac:dyDescent="0.25">
      <c r="A268" s="113"/>
      <c r="B268" s="113"/>
      <c r="C268" s="113"/>
      <c r="D268" s="113"/>
    </row>
    <row r="269" spans="1:4" x14ac:dyDescent="0.25">
      <c r="A269" s="113"/>
      <c r="B269" s="113"/>
      <c r="C269" s="113"/>
      <c r="D269" s="113"/>
    </row>
    <row r="270" spans="1:4" x14ac:dyDescent="0.25">
      <c r="A270" s="113"/>
      <c r="B270" s="113"/>
      <c r="C270" s="113"/>
      <c r="D270" s="113"/>
    </row>
    <row r="271" spans="1:4" x14ac:dyDescent="0.25">
      <c r="A271" s="113"/>
      <c r="B271" s="113"/>
      <c r="C271" s="113"/>
      <c r="D271" s="113"/>
    </row>
    <row r="272" spans="1:4" x14ac:dyDescent="0.25">
      <c r="A272" s="113"/>
      <c r="B272" s="113"/>
      <c r="C272" s="113"/>
      <c r="D272" s="113"/>
    </row>
    <row r="273" spans="1:4" x14ac:dyDescent="0.25">
      <c r="A273" s="113"/>
      <c r="B273" s="113"/>
      <c r="C273" s="113"/>
      <c r="D273" s="113"/>
    </row>
    <row r="274" spans="1:4" x14ac:dyDescent="0.25">
      <c r="A274" s="113"/>
      <c r="B274" s="113"/>
      <c r="C274" s="113"/>
      <c r="D274" s="113"/>
    </row>
    <row r="275" spans="1:4" x14ac:dyDescent="0.25">
      <c r="A275" s="113"/>
      <c r="B275" s="113"/>
      <c r="C275" s="113"/>
      <c r="D275" s="113"/>
    </row>
    <row r="276" spans="1:4" x14ac:dyDescent="0.25">
      <c r="A276" s="113"/>
      <c r="B276" s="113"/>
      <c r="C276" s="113"/>
      <c r="D276" s="113"/>
    </row>
    <row r="277" spans="1:4" x14ac:dyDescent="0.25">
      <c r="A277" s="113"/>
      <c r="B277" s="113"/>
      <c r="C277" s="113"/>
      <c r="D277" s="113"/>
    </row>
    <row r="278" spans="1:4" x14ac:dyDescent="0.25">
      <c r="A278" s="113"/>
      <c r="B278" s="113"/>
      <c r="C278" s="113"/>
      <c r="D278" s="113"/>
    </row>
    <row r="279" spans="1:4" x14ac:dyDescent="0.25">
      <c r="A279" s="113"/>
      <c r="B279" s="113"/>
      <c r="C279" s="113"/>
      <c r="D279" s="113"/>
    </row>
    <row r="280" spans="1:4" x14ac:dyDescent="0.25">
      <c r="A280" s="113"/>
      <c r="B280" s="113"/>
      <c r="C280" s="113"/>
      <c r="D280" s="113"/>
    </row>
    <row r="281" spans="1:4" x14ac:dyDescent="0.25">
      <c r="A281" s="113"/>
      <c r="B281" s="113"/>
      <c r="C281" s="113"/>
      <c r="D281" s="113"/>
    </row>
    <row r="282" spans="1:4" x14ac:dyDescent="0.25">
      <c r="A282" s="113"/>
      <c r="B282" s="113"/>
      <c r="C282" s="113"/>
      <c r="D282" s="113"/>
    </row>
    <row r="283" spans="1:4" x14ac:dyDescent="0.25">
      <c r="A283" s="113"/>
      <c r="B283" s="113"/>
      <c r="C283" s="113"/>
      <c r="D283" s="113"/>
    </row>
    <row r="284" spans="1:4" x14ac:dyDescent="0.25">
      <c r="A284" s="113"/>
      <c r="B284" s="113"/>
      <c r="C284" s="113"/>
      <c r="D284" s="113"/>
    </row>
    <row r="285" spans="1:4" x14ac:dyDescent="0.25">
      <c r="A285" s="113"/>
      <c r="B285" s="113"/>
      <c r="C285" s="113"/>
      <c r="D285" s="113"/>
    </row>
    <row r="286" spans="1:4" x14ac:dyDescent="0.25">
      <c r="A286" s="113"/>
      <c r="B286" s="113"/>
      <c r="C286" s="113"/>
      <c r="D286" s="113"/>
    </row>
    <row r="287" spans="1:4" x14ac:dyDescent="0.25">
      <c r="A287" s="113"/>
      <c r="B287" s="113"/>
      <c r="C287" s="113"/>
      <c r="D287" s="113"/>
    </row>
    <row r="288" spans="1:4" x14ac:dyDescent="0.25">
      <c r="A288" s="113"/>
      <c r="B288" s="113"/>
      <c r="C288" s="113"/>
      <c r="D288" s="113"/>
    </row>
    <row r="289" spans="1:4" x14ac:dyDescent="0.25">
      <c r="A289" s="113"/>
      <c r="B289" s="113"/>
      <c r="C289" s="113"/>
      <c r="D289" s="113"/>
    </row>
    <row r="290" spans="1:4" x14ac:dyDescent="0.25">
      <c r="A290" s="113"/>
      <c r="B290" s="113"/>
      <c r="C290" s="113"/>
      <c r="D290" s="113"/>
    </row>
    <row r="291" spans="1:4" x14ac:dyDescent="0.25">
      <c r="A291" s="113"/>
      <c r="B291" s="113"/>
      <c r="C291" s="113"/>
      <c r="D291" s="113"/>
    </row>
    <row r="292" spans="1:4" x14ac:dyDescent="0.25">
      <c r="A292" s="113"/>
      <c r="B292" s="113"/>
      <c r="C292" s="113"/>
      <c r="D292" s="113"/>
    </row>
    <row r="293" spans="1:4" x14ac:dyDescent="0.25">
      <c r="A293" s="113"/>
      <c r="B293" s="113"/>
      <c r="C293" s="113"/>
      <c r="D293" s="113"/>
    </row>
    <row r="294" spans="1:4" x14ac:dyDescent="0.25">
      <c r="A294" s="113"/>
      <c r="B294" s="113"/>
      <c r="C294" s="113"/>
      <c r="D294" s="113"/>
    </row>
    <row r="295" spans="1:4" x14ac:dyDescent="0.25">
      <c r="A295" s="113"/>
      <c r="B295" s="113"/>
      <c r="C295" s="113"/>
      <c r="D295" s="113"/>
    </row>
    <row r="296" spans="1:4" x14ac:dyDescent="0.25">
      <c r="A296" s="113"/>
      <c r="B296" s="113"/>
      <c r="C296" s="113"/>
      <c r="D296" s="113"/>
    </row>
    <row r="297" spans="1:4" x14ac:dyDescent="0.25">
      <c r="A297" s="113"/>
      <c r="B297" s="113"/>
      <c r="C297" s="113"/>
      <c r="D297" s="113"/>
    </row>
    <row r="298" spans="1:4" x14ac:dyDescent="0.25">
      <c r="A298" s="113"/>
      <c r="B298" s="113"/>
      <c r="C298" s="113"/>
      <c r="D298" s="113"/>
    </row>
    <row r="299" spans="1:4" x14ac:dyDescent="0.25">
      <c r="A299" s="113"/>
      <c r="B299" s="113"/>
      <c r="C299" s="113"/>
      <c r="D299" s="113"/>
    </row>
    <row r="300" spans="1:4" x14ac:dyDescent="0.25">
      <c r="A300" s="113"/>
      <c r="B300" s="113"/>
      <c r="C300" s="113"/>
      <c r="D300" s="113"/>
    </row>
    <row r="301" spans="1:4" x14ac:dyDescent="0.25">
      <c r="A301" s="113"/>
      <c r="B301" s="113"/>
      <c r="C301" s="113"/>
      <c r="D301" s="113"/>
    </row>
    <row r="302" spans="1:4" x14ac:dyDescent="0.25">
      <c r="A302" s="113"/>
      <c r="B302" s="113"/>
      <c r="C302" s="113"/>
      <c r="D302" s="113"/>
    </row>
    <row r="303" spans="1:4" x14ac:dyDescent="0.25">
      <c r="A303" s="113"/>
      <c r="B303" s="113"/>
      <c r="C303" s="113"/>
      <c r="D303" s="113"/>
    </row>
    <row r="304" spans="1:4" x14ac:dyDescent="0.25">
      <c r="A304" s="113"/>
      <c r="B304" s="113"/>
      <c r="C304" s="113"/>
      <c r="D304" s="113"/>
    </row>
    <row r="305" spans="1:4" x14ac:dyDescent="0.25">
      <c r="A305" s="113"/>
      <c r="B305" s="113"/>
      <c r="C305" s="113"/>
      <c r="D305" s="113"/>
    </row>
    <row r="306" spans="1:4" x14ac:dyDescent="0.25">
      <c r="A306" s="113"/>
      <c r="B306" s="113"/>
      <c r="C306" s="113"/>
      <c r="D306" s="113"/>
    </row>
    <row r="307" spans="1:4" x14ac:dyDescent="0.25">
      <c r="A307" s="113"/>
      <c r="B307" s="113"/>
      <c r="C307" s="113"/>
      <c r="D307" s="113"/>
    </row>
    <row r="308" spans="1:4" x14ac:dyDescent="0.25">
      <c r="A308" s="113"/>
      <c r="B308" s="113"/>
      <c r="C308" s="113"/>
      <c r="D308" s="113"/>
    </row>
    <row r="309" spans="1:4" x14ac:dyDescent="0.25">
      <c r="A309" s="113"/>
      <c r="B309" s="113"/>
      <c r="C309" s="113"/>
      <c r="D309" s="113"/>
    </row>
    <row r="310" spans="1:4" x14ac:dyDescent="0.25">
      <c r="A310" s="113"/>
      <c r="B310" s="113"/>
      <c r="C310" s="113"/>
      <c r="D310" s="113"/>
    </row>
    <row r="311" spans="1:4" x14ac:dyDescent="0.25">
      <c r="A311" s="113"/>
      <c r="B311" s="113"/>
      <c r="C311" s="113"/>
      <c r="D311" s="113"/>
    </row>
    <row r="312" spans="1:4" x14ac:dyDescent="0.25">
      <c r="A312" s="113"/>
      <c r="B312" s="113"/>
      <c r="C312" s="113"/>
      <c r="D312" s="113"/>
    </row>
    <row r="313" spans="1:4" x14ac:dyDescent="0.25">
      <c r="A313" s="113"/>
      <c r="B313" s="113"/>
      <c r="C313" s="113"/>
      <c r="D313" s="113"/>
    </row>
    <row r="314" spans="1:4" x14ac:dyDescent="0.25">
      <c r="A314" s="113"/>
      <c r="B314" s="113"/>
      <c r="C314" s="113"/>
      <c r="D314" s="113"/>
    </row>
    <row r="315" spans="1:4" x14ac:dyDescent="0.25">
      <c r="A315" s="113"/>
      <c r="B315" s="113"/>
      <c r="C315" s="113"/>
      <c r="D315" s="113"/>
    </row>
    <row r="316" spans="1:4" x14ac:dyDescent="0.25">
      <c r="A316" s="113"/>
      <c r="B316" s="113"/>
      <c r="C316" s="113"/>
      <c r="D316" s="113"/>
    </row>
    <row r="317" spans="1:4" x14ac:dyDescent="0.25">
      <c r="A317" s="113"/>
      <c r="B317" s="113"/>
      <c r="C317" s="113"/>
      <c r="D317" s="113"/>
    </row>
    <row r="318" spans="1:4" x14ac:dyDescent="0.25">
      <c r="A318" s="113"/>
      <c r="B318" s="113"/>
      <c r="C318" s="113"/>
      <c r="D318" s="113"/>
    </row>
    <row r="319" spans="1:4" x14ac:dyDescent="0.25">
      <c r="A319" s="113"/>
      <c r="B319" s="113"/>
      <c r="C319" s="113"/>
      <c r="D319" s="113"/>
    </row>
    <row r="320" spans="1:4" x14ac:dyDescent="0.25">
      <c r="A320" s="113"/>
      <c r="B320" s="113"/>
      <c r="C320" s="113"/>
      <c r="D320" s="113"/>
    </row>
    <row r="321" spans="1:4" x14ac:dyDescent="0.25">
      <c r="A321" s="113"/>
      <c r="B321" s="113"/>
      <c r="C321" s="113"/>
      <c r="D321" s="113"/>
    </row>
    <row r="322" spans="1:4" x14ac:dyDescent="0.25">
      <c r="A322" s="113"/>
      <c r="B322" s="113"/>
      <c r="C322" s="113"/>
      <c r="D322" s="113"/>
    </row>
    <row r="323" spans="1:4" x14ac:dyDescent="0.25">
      <c r="A323" s="113"/>
      <c r="B323" s="113"/>
      <c r="C323" s="113"/>
      <c r="D323" s="113"/>
    </row>
    <row r="324" spans="1:4" x14ac:dyDescent="0.25">
      <c r="A324" s="113"/>
      <c r="B324" s="113"/>
      <c r="C324" s="113"/>
      <c r="D324" s="113"/>
    </row>
    <row r="325" spans="1:4" x14ac:dyDescent="0.25">
      <c r="A325" s="113"/>
      <c r="B325" s="113"/>
      <c r="C325" s="113"/>
      <c r="D325" s="113"/>
    </row>
    <row r="326" spans="1:4" x14ac:dyDescent="0.25">
      <c r="A326" s="113"/>
      <c r="B326" s="113"/>
      <c r="C326" s="113"/>
      <c r="D326" s="113"/>
    </row>
    <row r="327" spans="1:4" x14ac:dyDescent="0.25">
      <c r="A327" s="113"/>
      <c r="B327" s="113"/>
      <c r="C327" s="113"/>
      <c r="D327" s="113"/>
    </row>
    <row r="328" spans="1:4" x14ac:dyDescent="0.25">
      <c r="A328" s="113"/>
      <c r="B328" s="113"/>
      <c r="C328" s="113"/>
      <c r="D328" s="113"/>
    </row>
    <row r="329" spans="1:4" x14ac:dyDescent="0.25">
      <c r="A329" s="113"/>
      <c r="B329" s="113"/>
      <c r="C329" s="113"/>
      <c r="D329" s="113"/>
    </row>
    <row r="330" spans="1:4" x14ac:dyDescent="0.25">
      <c r="A330" s="113"/>
      <c r="B330" s="113"/>
      <c r="C330" s="113"/>
      <c r="D330" s="113"/>
    </row>
    <row r="331" spans="1:4" x14ac:dyDescent="0.25">
      <c r="A331" s="113"/>
      <c r="B331" s="113"/>
      <c r="C331" s="113"/>
      <c r="D331" s="113"/>
    </row>
    <row r="332" spans="1:4" x14ac:dyDescent="0.25">
      <c r="A332" s="113"/>
      <c r="B332" s="113"/>
      <c r="C332" s="113"/>
      <c r="D332" s="113"/>
    </row>
    <row r="333" spans="1:4" x14ac:dyDescent="0.25">
      <c r="A333" s="113"/>
      <c r="B333" s="113"/>
      <c r="C333" s="113"/>
      <c r="D333" s="113"/>
    </row>
    <row r="334" spans="1:4" x14ac:dyDescent="0.25">
      <c r="A334" s="113"/>
      <c r="B334" s="113"/>
      <c r="C334" s="113"/>
      <c r="D334" s="113"/>
    </row>
    <row r="335" spans="1:4" x14ac:dyDescent="0.25">
      <c r="A335" s="113"/>
      <c r="B335" s="113"/>
      <c r="C335" s="113"/>
      <c r="D335" s="113"/>
    </row>
    <row r="336" spans="1:4" x14ac:dyDescent="0.25">
      <c r="A336" s="113"/>
      <c r="B336" s="113"/>
      <c r="C336" s="113"/>
      <c r="D336" s="113"/>
    </row>
    <row r="337" spans="1:4" x14ac:dyDescent="0.25">
      <c r="A337" s="113"/>
      <c r="B337" s="113"/>
      <c r="C337" s="113"/>
      <c r="D337" s="113"/>
    </row>
    <row r="338" spans="1:4" x14ac:dyDescent="0.25">
      <c r="A338" s="113"/>
      <c r="B338" s="113"/>
      <c r="C338" s="113"/>
      <c r="D338" s="113"/>
    </row>
    <row r="339" spans="1:4" x14ac:dyDescent="0.25">
      <c r="A339" s="113"/>
      <c r="B339" s="113"/>
      <c r="C339" s="113"/>
      <c r="D339" s="113"/>
    </row>
    <row r="340" spans="1:4" x14ac:dyDescent="0.25">
      <c r="A340" s="113"/>
      <c r="B340" s="113"/>
      <c r="C340" s="113"/>
      <c r="D340" s="113"/>
    </row>
    <row r="341" spans="1:4" x14ac:dyDescent="0.25">
      <c r="A341" s="113"/>
      <c r="B341" s="113"/>
      <c r="C341" s="113"/>
      <c r="D341" s="113"/>
    </row>
    <row r="342" spans="1:4" x14ac:dyDescent="0.25">
      <c r="A342" s="113"/>
      <c r="B342" s="113"/>
      <c r="C342" s="113"/>
      <c r="D342" s="113"/>
    </row>
    <row r="343" spans="1:4" x14ac:dyDescent="0.25">
      <c r="A343" s="113"/>
      <c r="B343" s="113"/>
      <c r="C343" s="113"/>
      <c r="D343" s="113"/>
    </row>
    <row r="344" spans="1:4" x14ac:dyDescent="0.25">
      <c r="A344" s="113"/>
      <c r="B344" s="113"/>
      <c r="C344" s="113"/>
      <c r="D344" s="113"/>
    </row>
    <row r="345" spans="1:4" x14ac:dyDescent="0.25">
      <c r="A345" s="113"/>
      <c r="B345" s="113"/>
      <c r="C345" s="113"/>
      <c r="D345" s="113"/>
    </row>
    <row r="346" spans="1:4" x14ac:dyDescent="0.25">
      <c r="A346" s="113"/>
      <c r="B346" s="113"/>
      <c r="C346" s="113"/>
      <c r="D346" s="113"/>
    </row>
    <row r="347" spans="1:4" x14ac:dyDescent="0.25">
      <c r="A347" s="113"/>
      <c r="B347" s="113"/>
      <c r="C347" s="113"/>
      <c r="D347" s="113"/>
    </row>
    <row r="348" spans="1:4" x14ac:dyDescent="0.25">
      <c r="A348" s="113"/>
      <c r="B348" s="113"/>
      <c r="C348" s="113"/>
      <c r="D348" s="113"/>
    </row>
    <row r="349" spans="1:4" x14ac:dyDescent="0.25">
      <c r="A349" s="113"/>
      <c r="B349" s="113"/>
      <c r="C349" s="113"/>
      <c r="D349" s="113"/>
    </row>
    <row r="350" spans="1:4" x14ac:dyDescent="0.25">
      <c r="A350" s="113"/>
      <c r="B350" s="113"/>
      <c r="C350" s="113"/>
      <c r="D350" s="113"/>
    </row>
    <row r="351" spans="1:4" x14ac:dyDescent="0.25">
      <c r="A351" s="113"/>
      <c r="B351" s="113"/>
      <c r="C351" s="113"/>
      <c r="D351" s="113"/>
    </row>
    <row r="352" spans="1:4" x14ac:dyDescent="0.25">
      <c r="A352" s="113"/>
      <c r="B352" s="113"/>
      <c r="C352" s="113"/>
      <c r="D352" s="113"/>
    </row>
    <row r="353" spans="1:4" x14ac:dyDescent="0.25">
      <c r="A353" s="113"/>
      <c r="B353" s="113"/>
      <c r="C353" s="113"/>
      <c r="D353" s="113"/>
    </row>
    <row r="354" spans="1:4" x14ac:dyDescent="0.25">
      <c r="A354" s="113"/>
      <c r="B354" s="113"/>
      <c r="C354" s="113"/>
      <c r="D354" s="113"/>
    </row>
    <row r="355" spans="1:4" x14ac:dyDescent="0.25">
      <c r="A355" s="113"/>
      <c r="B355" s="113"/>
      <c r="C355" s="113"/>
      <c r="D355" s="113"/>
    </row>
    <row r="356" spans="1:4" x14ac:dyDescent="0.25">
      <c r="A356" s="113"/>
      <c r="B356" s="113"/>
      <c r="C356" s="113"/>
      <c r="D356" s="113"/>
    </row>
    <row r="357" spans="1:4" x14ac:dyDescent="0.25">
      <c r="A357" s="113"/>
      <c r="B357" s="113"/>
      <c r="C357" s="113"/>
      <c r="D357" s="113"/>
    </row>
    <row r="358" spans="1:4" x14ac:dyDescent="0.25">
      <c r="A358" s="113"/>
      <c r="B358" s="113"/>
      <c r="C358" s="113"/>
      <c r="D358" s="113"/>
    </row>
    <row r="359" spans="1:4" x14ac:dyDescent="0.25">
      <c r="A359" s="113"/>
      <c r="B359" s="113"/>
      <c r="C359" s="113"/>
      <c r="D359" s="113"/>
    </row>
    <row r="360" spans="1:4" x14ac:dyDescent="0.25">
      <c r="A360" s="113"/>
      <c r="B360" s="113"/>
      <c r="C360" s="113"/>
      <c r="D360" s="113"/>
    </row>
    <row r="361" spans="1:4" x14ac:dyDescent="0.25">
      <c r="A361" s="113"/>
      <c r="B361" s="113"/>
      <c r="C361" s="113"/>
      <c r="D361" s="113"/>
    </row>
    <row r="362" spans="1:4" x14ac:dyDescent="0.25">
      <c r="A362" s="113"/>
      <c r="B362" s="113"/>
      <c r="C362" s="113"/>
      <c r="D362" s="113"/>
    </row>
    <row r="363" spans="1:4" x14ac:dyDescent="0.25">
      <c r="A363" s="113"/>
      <c r="B363" s="113"/>
      <c r="C363" s="113"/>
      <c r="D363" s="113"/>
    </row>
    <row r="364" spans="1:4" x14ac:dyDescent="0.25">
      <c r="A364" s="113"/>
      <c r="B364" s="113"/>
      <c r="C364" s="113"/>
      <c r="D364" s="113"/>
    </row>
    <row r="365" spans="1:4" x14ac:dyDescent="0.25">
      <c r="A365" s="113"/>
      <c r="B365" s="113"/>
      <c r="C365" s="113"/>
      <c r="D365" s="113"/>
    </row>
    <row r="366" spans="1:4" x14ac:dyDescent="0.25">
      <c r="A366" s="113"/>
      <c r="B366" s="113"/>
      <c r="C366" s="113"/>
      <c r="D366" s="113"/>
    </row>
    <row r="367" spans="1:4" x14ac:dyDescent="0.25">
      <c r="A367" s="113"/>
      <c r="B367" s="113"/>
      <c r="C367" s="113"/>
      <c r="D367" s="113"/>
    </row>
    <row r="368" spans="1:4" x14ac:dyDescent="0.25">
      <c r="A368" s="113"/>
      <c r="B368" s="113"/>
      <c r="C368" s="113"/>
      <c r="D368" s="113"/>
    </row>
    <row r="369" spans="1:4" x14ac:dyDescent="0.25">
      <c r="A369" s="113"/>
      <c r="B369" s="113"/>
      <c r="C369" s="113"/>
      <c r="D369" s="113"/>
    </row>
    <row r="370" spans="1:4" x14ac:dyDescent="0.25">
      <c r="A370" s="113"/>
      <c r="B370" s="113"/>
      <c r="C370" s="113"/>
      <c r="D370" s="113"/>
    </row>
    <row r="371" spans="1:4" x14ac:dyDescent="0.25">
      <c r="A371" s="113"/>
      <c r="B371" s="113"/>
      <c r="C371" s="113"/>
      <c r="D371" s="113"/>
    </row>
    <row r="372" spans="1:4" x14ac:dyDescent="0.25">
      <c r="A372" s="113"/>
      <c r="B372" s="113"/>
      <c r="C372" s="113"/>
      <c r="D372" s="113"/>
    </row>
    <row r="373" spans="1:4" x14ac:dyDescent="0.25">
      <c r="A373" s="113"/>
      <c r="B373" s="113"/>
      <c r="C373" s="113"/>
      <c r="D373" s="113"/>
    </row>
    <row r="374" spans="1:4" x14ac:dyDescent="0.25">
      <c r="A374" s="113"/>
      <c r="B374" s="113"/>
      <c r="C374" s="113"/>
      <c r="D374" s="113"/>
    </row>
    <row r="375" spans="1:4" x14ac:dyDescent="0.25">
      <c r="A375" s="113"/>
      <c r="B375" s="113"/>
      <c r="C375" s="113"/>
      <c r="D375" s="113"/>
    </row>
    <row r="376" spans="1:4" x14ac:dyDescent="0.25">
      <c r="A376" s="113"/>
      <c r="B376" s="113"/>
      <c r="C376" s="113"/>
      <c r="D376" s="113"/>
    </row>
    <row r="377" spans="1:4" x14ac:dyDescent="0.25">
      <c r="A377" s="113"/>
      <c r="B377" s="113"/>
      <c r="C377" s="113"/>
      <c r="D377" s="113"/>
    </row>
    <row r="378" spans="1:4" x14ac:dyDescent="0.25">
      <c r="A378" s="113"/>
      <c r="B378" s="113"/>
      <c r="C378" s="113"/>
      <c r="D378" s="113"/>
    </row>
    <row r="379" spans="1:4" x14ac:dyDescent="0.25">
      <c r="A379" s="113"/>
      <c r="B379" s="113"/>
      <c r="C379" s="113"/>
      <c r="D379" s="113"/>
    </row>
  </sheetData>
  <mergeCells count="13">
    <mergeCell ref="A7:G7"/>
    <mergeCell ref="E9:E10"/>
    <mergeCell ref="A3:G3"/>
    <mergeCell ref="A4:G4"/>
    <mergeCell ref="A6:G6"/>
    <mergeCell ref="B5:G5"/>
    <mergeCell ref="G9:G10"/>
    <mergeCell ref="F9:F10"/>
    <mergeCell ref="C17:D17"/>
    <mergeCell ref="B18:C18"/>
    <mergeCell ref="A9:A10"/>
    <mergeCell ref="D9:D10"/>
    <mergeCell ref="B9:B10"/>
  </mergeCells>
  <phoneticPr fontId="0" type="noConversion"/>
  <pageMargins left="0.25" right="0.25" top="0.5" bottom="0.5" header="0.25" footer="0.25"/>
  <pageSetup scale="89" fitToHeight="2" orientation="landscape" r:id="rId1"/>
  <headerFooter alignWithMargins="0">
    <oddFooter xml:space="preserve">&amp;L&amp;8Journal Entry Control Log 
June 2015
</oddFooter>
  </headerFooter>
  <rowBreaks count="1" manualBreakCount="1">
    <brk id="35" max="5"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U390"/>
  <sheetViews>
    <sheetView topLeftCell="E1" zoomScale="75" zoomScaleNormal="75" workbookViewId="0">
      <selection activeCell="B3" sqref="B3:Q3"/>
    </sheetView>
  </sheetViews>
  <sheetFormatPr defaultColWidth="7.88671875" defaultRowHeight="13.2" x14ac:dyDescent="0.25"/>
  <cols>
    <col min="1" max="1" width="4.5546875" style="110" hidden="1" customWidth="1"/>
    <col min="2" max="2" width="7.44140625" style="110" hidden="1" customWidth="1"/>
    <col min="3" max="3" width="6.44140625" style="110" hidden="1" customWidth="1"/>
    <col min="4" max="4" width="2" style="110" hidden="1" customWidth="1"/>
    <col min="5" max="5" width="14.5546875" style="110" customWidth="1"/>
    <col min="6" max="6" width="13" style="110" customWidth="1"/>
    <col min="7" max="7" width="26.44140625" style="110" customWidth="1"/>
    <col min="8" max="8" width="17.44140625" style="110" customWidth="1"/>
    <col min="9" max="9" width="27.44140625" style="110" customWidth="1"/>
    <col min="10" max="10" width="13.5546875" style="110" customWidth="1"/>
    <col min="11" max="11" width="16.88671875" style="110" customWidth="1"/>
    <col min="12" max="12" width="11.88671875" style="110" customWidth="1"/>
    <col min="13" max="13" width="12" style="110" hidden="1" customWidth="1"/>
    <col min="14" max="15" width="12.5546875" style="110" hidden="1" customWidth="1"/>
    <col min="16" max="16" width="12.44140625" style="110" hidden="1" customWidth="1"/>
    <col min="17" max="17" width="15.44140625" style="110" hidden="1" customWidth="1"/>
    <col min="18" max="18" width="10.109375" style="110" hidden="1" customWidth="1"/>
    <col min="19" max="19" width="13.44140625" style="110" hidden="1" customWidth="1"/>
    <col min="20" max="20" width="11.88671875" style="110" customWidth="1"/>
    <col min="21" max="21" width="15.109375" style="110" customWidth="1"/>
    <col min="22" max="16384" width="7.88671875" style="110"/>
  </cols>
  <sheetData>
    <row r="1" spans="1:21" ht="15.6" x14ac:dyDescent="0.3">
      <c r="B1" s="571"/>
      <c r="C1" s="571"/>
      <c r="D1" s="571"/>
      <c r="E1" s="571"/>
      <c r="F1" s="571"/>
      <c r="G1" s="571"/>
      <c r="H1" s="571"/>
      <c r="I1" s="571"/>
      <c r="J1" s="571"/>
      <c r="K1" s="571"/>
      <c r="L1" s="571"/>
      <c r="M1" s="571"/>
      <c r="N1" s="571"/>
      <c r="O1" s="571"/>
      <c r="P1" s="571"/>
      <c r="Q1" s="571"/>
    </row>
    <row r="2" spans="1:21" ht="15.6" x14ac:dyDescent="0.3">
      <c r="B2" s="571" t="s">
        <v>174</v>
      </c>
      <c r="C2" s="571"/>
      <c r="D2" s="571"/>
      <c r="E2" s="571"/>
      <c r="F2" s="571"/>
      <c r="G2" s="571"/>
      <c r="H2" s="571"/>
      <c r="I2" s="571"/>
      <c r="J2" s="571"/>
      <c r="K2" s="571"/>
      <c r="L2" s="571"/>
      <c r="M2" s="571"/>
      <c r="N2" s="571"/>
      <c r="O2" s="571"/>
      <c r="P2" s="571"/>
      <c r="Q2" s="571"/>
    </row>
    <row r="3" spans="1:21" x14ac:dyDescent="0.25">
      <c r="B3" s="572" t="s">
        <v>743</v>
      </c>
      <c r="C3" s="572"/>
      <c r="D3" s="572"/>
      <c r="E3" s="572"/>
      <c r="F3" s="572"/>
      <c r="G3" s="572"/>
      <c r="H3" s="572"/>
      <c r="I3" s="572"/>
      <c r="J3" s="572"/>
      <c r="K3" s="572"/>
      <c r="L3" s="572"/>
      <c r="M3" s="572"/>
      <c r="N3" s="572"/>
      <c r="O3" s="572"/>
      <c r="P3" s="572"/>
      <c r="Q3" s="572"/>
    </row>
    <row r="4" spans="1:21" x14ac:dyDescent="0.25">
      <c r="B4" s="630"/>
      <c r="C4" s="630"/>
      <c r="D4" s="630"/>
      <c r="E4" s="630"/>
      <c r="F4" s="630"/>
      <c r="G4" s="630"/>
      <c r="H4" s="630"/>
      <c r="I4" s="630"/>
      <c r="J4" s="630"/>
      <c r="K4" s="630"/>
      <c r="L4" s="630"/>
      <c r="M4" s="630"/>
      <c r="N4" s="630"/>
      <c r="O4" s="630"/>
      <c r="P4" s="630"/>
      <c r="Q4" s="630"/>
    </row>
    <row r="5" spans="1:21" x14ac:dyDescent="0.25">
      <c r="B5" s="565"/>
      <c r="C5" s="565"/>
      <c r="D5" s="565"/>
      <c r="E5" s="565"/>
      <c r="F5" s="565"/>
      <c r="G5" s="565"/>
      <c r="H5" s="565"/>
      <c r="I5" s="565"/>
      <c r="J5" s="565"/>
      <c r="K5" s="565"/>
      <c r="L5" s="565"/>
      <c r="M5" s="565"/>
      <c r="N5" s="565"/>
      <c r="O5" s="565"/>
      <c r="P5" s="565"/>
      <c r="Q5" s="565"/>
    </row>
    <row r="6" spans="1:21" ht="38.25" customHeight="1" x14ac:dyDescent="0.25">
      <c r="A6" s="403"/>
      <c r="B6" s="647" t="s">
        <v>11</v>
      </c>
      <c r="C6" s="576" t="s">
        <v>10</v>
      </c>
      <c r="D6" s="576"/>
      <c r="E6" s="576" t="s">
        <v>744</v>
      </c>
      <c r="F6" s="347" t="s">
        <v>206</v>
      </c>
      <c r="G6" s="576" t="s">
        <v>411</v>
      </c>
      <c r="H6" s="576" t="s">
        <v>422</v>
      </c>
      <c r="I6" s="576" t="s">
        <v>419</v>
      </c>
      <c r="J6" s="576" t="s">
        <v>176</v>
      </c>
      <c r="K6" s="576" t="s">
        <v>230</v>
      </c>
      <c r="L6" s="576" t="s">
        <v>423</v>
      </c>
      <c r="M6" s="637" t="s">
        <v>247</v>
      </c>
      <c r="N6" s="643" t="s">
        <v>489</v>
      </c>
      <c r="O6" s="576" t="s">
        <v>492</v>
      </c>
      <c r="P6" s="643" t="s">
        <v>489</v>
      </c>
      <c r="Q6" s="576" t="s">
        <v>492</v>
      </c>
      <c r="R6" s="643" t="s">
        <v>489</v>
      </c>
      <c r="S6" s="576" t="s">
        <v>492</v>
      </c>
      <c r="T6" s="643" t="s">
        <v>489</v>
      </c>
      <c r="U6" s="576" t="s">
        <v>492</v>
      </c>
    </row>
    <row r="7" spans="1:21" ht="50.25" customHeight="1" x14ac:dyDescent="0.25">
      <c r="A7" s="404"/>
      <c r="B7" s="648"/>
      <c r="C7" s="649"/>
      <c r="D7" s="646"/>
      <c r="E7" s="632"/>
      <c r="F7" s="405"/>
      <c r="G7" s="651"/>
      <c r="H7" s="645"/>
      <c r="I7" s="632"/>
      <c r="J7" s="632"/>
      <c r="K7" s="645"/>
      <c r="L7" s="632"/>
      <c r="M7" s="638"/>
      <c r="N7" s="644"/>
      <c r="O7" s="632"/>
      <c r="P7" s="644"/>
      <c r="Q7" s="632"/>
      <c r="R7" s="644"/>
      <c r="S7" s="632"/>
      <c r="T7" s="644"/>
      <c r="U7" s="632"/>
    </row>
    <row r="8" spans="1:21" ht="5.25" customHeight="1" x14ac:dyDescent="0.25">
      <c r="B8" s="104"/>
      <c r="C8" s="104"/>
      <c r="D8" s="104"/>
      <c r="E8" s="104"/>
      <c r="F8" s="104"/>
      <c r="G8" s="118"/>
      <c r="H8" s="101"/>
      <c r="I8" s="104"/>
      <c r="J8" s="104"/>
      <c r="K8" s="104"/>
      <c r="L8" s="104"/>
    </row>
    <row r="9" spans="1:21" ht="171.75" customHeight="1" x14ac:dyDescent="0.25">
      <c r="B9" s="102">
        <v>2</v>
      </c>
      <c r="C9" s="119" t="s">
        <v>177</v>
      </c>
      <c r="D9" s="119"/>
      <c r="E9" s="119" t="s">
        <v>177</v>
      </c>
      <c r="F9" s="119" t="s">
        <v>218</v>
      </c>
      <c r="G9" s="109" t="s">
        <v>235</v>
      </c>
      <c r="H9" s="100" t="s">
        <v>178</v>
      </c>
      <c r="I9" s="159" t="s">
        <v>595</v>
      </c>
      <c r="J9" s="109" t="s">
        <v>232</v>
      </c>
      <c r="K9" s="112" t="s">
        <v>233</v>
      </c>
      <c r="L9" s="112" t="s">
        <v>236</v>
      </c>
      <c r="M9" s="153">
        <v>14</v>
      </c>
      <c r="N9" s="152"/>
      <c r="O9" s="152"/>
      <c r="P9" s="183">
        <v>38014</v>
      </c>
      <c r="Q9" s="109" t="s">
        <v>624</v>
      </c>
      <c r="R9" s="152"/>
      <c r="S9" s="152"/>
      <c r="T9" s="152"/>
      <c r="U9" s="152"/>
    </row>
    <row r="10" spans="1:21" ht="104.25" customHeight="1" x14ac:dyDescent="0.25">
      <c r="B10" s="104" t="s">
        <v>412</v>
      </c>
      <c r="C10" s="158" t="s">
        <v>245</v>
      </c>
      <c r="D10" s="119"/>
      <c r="E10" s="361" t="s">
        <v>245</v>
      </c>
      <c r="F10" s="158" t="s">
        <v>342</v>
      </c>
      <c r="G10" s="109" t="s">
        <v>579</v>
      </c>
      <c r="H10" s="101" t="s">
        <v>178</v>
      </c>
      <c r="I10" s="109" t="s">
        <v>580</v>
      </c>
      <c r="J10" s="109" t="s">
        <v>581</v>
      </c>
      <c r="K10" s="109" t="s">
        <v>582</v>
      </c>
      <c r="L10" s="109" t="s">
        <v>583</v>
      </c>
      <c r="M10" s="102">
        <v>17</v>
      </c>
      <c r="N10" s="152"/>
      <c r="O10" s="152"/>
      <c r="P10" s="137"/>
      <c r="Q10" s="109"/>
      <c r="R10" s="434">
        <v>39552</v>
      </c>
      <c r="S10" s="435" t="s">
        <v>171</v>
      </c>
      <c r="T10" s="434"/>
      <c r="U10" s="435"/>
    </row>
    <row r="11" spans="1:21" ht="52.8" x14ac:dyDescent="0.25">
      <c r="B11" s="104" t="s">
        <v>412</v>
      </c>
      <c r="C11" s="158" t="s">
        <v>502</v>
      </c>
      <c r="D11" s="119"/>
      <c r="E11" s="119" t="s">
        <v>491</v>
      </c>
      <c r="F11" s="158" t="s">
        <v>299</v>
      </c>
      <c r="G11" s="120" t="s">
        <v>80</v>
      </c>
      <c r="H11" s="101"/>
      <c r="I11" s="109"/>
      <c r="J11" s="109"/>
      <c r="K11" s="109"/>
      <c r="L11" s="109"/>
      <c r="M11" s="153" t="s">
        <v>491</v>
      </c>
      <c r="N11" s="137"/>
      <c r="O11" s="138" t="s">
        <v>81</v>
      </c>
      <c r="P11" s="152"/>
      <c r="Q11" s="152"/>
      <c r="R11" s="152"/>
      <c r="S11" s="152"/>
      <c r="T11" s="152"/>
      <c r="U11" s="152"/>
    </row>
    <row r="12" spans="1:21" ht="66" x14ac:dyDescent="0.25">
      <c r="B12" s="102" t="s">
        <v>431</v>
      </c>
      <c r="C12" s="133" t="s">
        <v>432</v>
      </c>
      <c r="D12" s="119"/>
      <c r="E12" s="119" t="s">
        <v>432</v>
      </c>
      <c r="F12" s="133" t="s">
        <v>299</v>
      </c>
      <c r="G12" s="112" t="s">
        <v>433</v>
      </c>
      <c r="H12" s="103" t="s">
        <v>178</v>
      </c>
      <c r="I12" s="109" t="s">
        <v>609</v>
      </c>
      <c r="J12" s="109" t="s">
        <v>390</v>
      </c>
      <c r="K12" s="109" t="s">
        <v>434</v>
      </c>
      <c r="L12" s="109" t="s">
        <v>603</v>
      </c>
      <c r="M12" s="153">
        <v>20</v>
      </c>
      <c r="N12" s="152"/>
      <c r="O12" s="152"/>
      <c r="P12" s="137">
        <v>38014</v>
      </c>
      <c r="Q12" s="109" t="s">
        <v>608</v>
      </c>
      <c r="R12" s="152"/>
      <c r="S12" s="152"/>
      <c r="T12" s="152"/>
      <c r="U12" s="152"/>
    </row>
    <row r="13" spans="1:21" ht="118.8" x14ac:dyDescent="0.25">
      <c r="B13" s="102" t="s">
        <v>431</v>
      </c>
      <c r="C13" s="119" t="s">
        <v>454</v>
      </c>
      <c r="D13" s="119"/>
      <c r="E13" s="361" t="s">
        <v>454</v>
      </c>
      <c r="F13" s="119" t="s">
        <v>342</v>
      </c>
      <c r="G13" s="109" t="s">
        <v>605</v>
      </c>
      <c r="H13" s="103" t="s">
        <v>178</v>
      </c>
      <c r="I13" s="109" t="s">
        <v>601</v>
      </c>
      <c r="J13" s="109" t="s">
        <v>606</v>
      </c>
      <c r="K13" s="109" t="s">
        <v>602</v>
      </c>
      <c r="L13" s="109" t="s">
        <v>603</v>
      </c>
      <c r="M13" s="153">
        <v>17</v>
      </c>
      <c r="N13" s="155" t="s">
        <v>488</v>
      </c>
      <c r="O13" s="109" t="s">
        <v>500</v>
      </c>
      <c r="P13" s="183">
        <v>38014</v>
      </c>
      <c r="Q13" s="109" t="s">
        <v>608</v>
      </c>
      <c r="R13" s="412">
        <v>39552</v>
      </c>
      <c r="S13" s="409" t="s">
        <v>604</v>
      </c>
      <c r="T13" s="412"/>
      <c r="U13" s="409"/>
    </row>
    <row r="14" spans="1:21" ht="92.4" x14ac:dyDescent="0.25">
      <c r="B14" s="102" t="s">
        <v>610</v>
      </c>
      <c r="C14" s="102" t="s">
        <v>610</v>
      </c>
      <c r="D14" s="119"/>
      <c r="E14" s="119" t="s">
        <v>611</v>
      </c>
      <c r="F14" s="119" t="s">
        <v>299</v>
      </c>
      <c r="G14" s="112" t="s">
        <v>19</v>
      </c>
      <c r="H14" s="103" t="s">
        <v>178</v>
      </c>
      <c r="I14" s="109" t="s">
        <v>21</v>
      </c>
      <c r="J14" s="109" t="s">
        <v>390</v>
      </c>
      <c r="K14" s="109" t="s">
        <v>22</v>
      </c>
      <c r="L14" s="109" t="s">
        <v>23</v>
      </c>
      <c r="M14" s="153">
        <v>20</v>
      </c>
      <c r="N14" s="183">
        <v>38014</v>
      </c>
      <c r="O14" s="109" t="s">
        <v>100</v>
      </c>
      <c r="P14" s="183"/>
      <c r="Q14" s="109"/>
      <c r="R14" s="183"/>
      <c r="S14" s="109"/>
      <c r="T14" s="183"/>
      <c r="U14" s="109"/>
    </row>
    <row r="15" spans="1:21" ht="92.4" x14ac:dyDescent="0.25">
      <c r="B15" s="102" t="s">
        <v>610</v>
      </c>
      <c r="C15" s="102" t="s">
        <v>610</v>
      </c>
      <c r="D15" s="119"/>
      <c r="E15" s="119" t="s">
        <v>631</v>
      </c>
      <c r="F15" s="119" t="s">
        <v>218</v>
      </c>
      <c r="G15" s="112" t="s">
        <v>20</v>
      </c>
      <c r="H15" s="103" t="s">
        <v>178</v>
      </c>
      <c r="I15" s="109" t="s">
        <v>21</v>
      </c>
      <c r="J15" s="109" t="s">
        <v>390</v>
      </c>
      <c r="K15" s="109" t="s">
        <v>22</v>
      </c>
      <c r="L15" s="109" t="s">
        <v>23</v>
      </c>
      <c r="M15" s="153">
        <v>14</v>
      </c>
      <c r="N15" s="183">
        <v>38014</v>
      </c>
      <c r="O15" s="109" t="s">
        <v>100</v>
      </c>
      <c r="P15" s="183"/>
      <c r="Q15" s="109"/>
      <c r="R15" s="183"/>
      <c r="S15" s="109"/>
      <c r="T15" s="183"/>
      <c r="U15" s="109"/>
    </row>
    <row r="16" spans="1:21" ht="52.8" x14ac:dyDescent="0.25">
      <c r="B16" s="102"/>
      <c r="C16" s="102" t="s">
        <v>627</v>
      </c>
      <c r="D16" s="119"/>
      <c r="E16" s="119" t="s">
        <v>612</v>
      </c>
      <c r="F16" s="119" t="s">
        <v>342</v>
      </c>
      <c r="G16" s="109" t="s">
        <v>628</v>
      </c>
      <c r="H16" s="103" t="s">
        <v>178</v>
      </c>
      <c r="I16" s="109" t="s">
        <v>629</v>
      </c>
      <c r="J16" s="109" t="s">
        <v>390</v>
      </c>
      <c r="K16" s="109" t="s">
        <v>630</v>
      </c>
      <c r="L16" s="109" t="s">
        <v>620</v>
      </c>
      <c r="M16" s="153">
        <v>17</v>
      </c>
      <c r="N16" s="155"/>
      <c r="O16" s="109"/>
      <c r="P16" s="183">
        <v>38119</v>
      </c>
      <c r="Q16" s="109" t="s">
        <v>100</v>
      </c>
      <c r="R16" s="152"/>
      <c r="S16" s="152"/>
      <c r="T16" s="152"/>
      <c r="U16" s="152"/>
    </row>
    <row r="17" spans="2:21" ht="51.75" customHeight="1" x14ac:dyDescent="0.25">
      <c r="B17" s="102" t="s">
        <v>610</v>
      </c>
      <c r="C17" s="102" t="s">
        <v>610</v>
      </c>
      <c r="D17" s="119"/>
      <c r="E17" s="119" t="s">
        <v>49</v>
      </c>
      <c r="F17" s="166" t="s">
        <v>218</v>
      </c>
      <c r="G17" s="109" t="s">
        <v>50</v>
      </c>
      <c r="H17" s="103" t="s">
        <v>178</v>
      </c>
      <c r="I17" s="109" t="s">
        <v>51</v>
      </c>
      <c r="J17" s="109" t="s">
        <v>390</v>
      </c>
      <c r="K17" s="109" t="s">
        <v>52</v>
      </c>
      <c r="L17" s="109" t="s">
        <v>620</v>
      </c>
      <c r="M17" s="153">
        <v>14</v>
      </c>
      <c r="N17" s="152"/>
      <c r="O17" s="152"/>
      <c r="P17" s="183">
        <v>38119</v>
      </c>
      <c r="Q17" s="109" t="s">
        <v>100</v>
      </c>
      <c r="R17" s="152"/>
      <c r="S17" s="152"/>
      <c r="T17" s="152"/>
      <c r="U17" s="152"/>
    </row>
    <row r="18" spans="2:21" ht="82.5" hidden="1" customHeight="1" x14ac:dyDescent="0.25">
      <c r="B18" s="108"/>
      <c r="C18" s="108"/>
      <c r="D18" s="579"/>
      <c r="E18" s="655" t="s">
        <v>699</v>
      </c>
      <c r="F18" s="655" t="s">
        <v>218</v>
      </c>
      <c r="G18" s="653" t="s">
        <v>701</v>
      </c>
      <c r="H18" s="639" t="s">
        <v>178</v>
      </c>
      <c r="I18" s="641" t="s">
        <v>703</v>
      </c>
      <c r="J18" s="641" t="s">
        <v>101</v>
      </c>
      <c r="K18" s="641" t="s">
        <v>102</v>
      </c>
      <c r="L18" s="641" t="s">
        <v>53</v>
      </c>
      <c r="M18" s="633" t="s">
        <v>491</v>
      </c>
      <c r="N18" s="635"/>
      <c r="O18" s="635"/>
      <c r="P18" s="183">
        <v>38883</v>
      </c>
      <c r="Q18" s="109" t="s">
        <v>520</v>
      </c>
      <c r="R18" s="436">
        <v>39552</v>
      </c>
      <c r="S18" s="437" t="s">
        <v>134</v>
      </c>
      <c r="T18" s="436"/>
      <c r="U18" s="437"/>
    </row>
    <row r="19" spans="2:21" ht="94.5" hidden="1" customHeight="1" x14ac:dyDescent="0.25">
      <c r="B19" s="108"/>
      <c r="C19" s="108"/>
      <c r="D19" s="580"/>
      <c r="E19" s="656"/>
      <c r="F19" s="656"/>
      <c r="G19" s="654"/>
      <c r="H19" s="640"/>
      <c r="I19" s="642"/>
      <c r="J19" s="642"/>
      <c r="K19" s="642"/>
      <c r="L19" s="642"/>
      <c r="M19" s="634"/>
      <c r="N19" s="636"/>
      <c r="O19" s="636"/>
      <c r="P19" s="183">
        <v>39195</v>
      </c>
      <c r="Q19" s="109" t="s">
        <v>519</v>
      </c>
      <c r="R19" s="379"/>
      <c r="S19" s="118"/>
      <c r="T19" s="379"/>
      <c r="U19" s="118"/>
    </row>
    <row r="20" spans="2:21" ht="80.25" hidden="1" customHeight="1" x14ac:dyDescent="0.25">
      <c r="B20" s="108"/>
      <c r="C20" s="108"/>
      <c r="D20" s="579"/>
      <c r="E20" s="655" t="s">
        <v>700</v>
      </c>
      <c r="F20" s="655" t="s">
        <v>218</v>
      </c>
      <c r="G20" s="653" t="s">
        <v>702</v>
      </c>
      <c r="H20" s="639" t="s">
        <v>178</v>
      </c>
      <c r="I20" s="641" t="s">
        <v>704</v>
      </c>
      <c r="J20" s="641" t="s">
        <v>101</v>
      </c>
      <c r="K20" s="641" t="s">
        <v>102</v>
      </c>
      <c r="L20" s="641" t="s">
        <v>53</v>
      </c>
      <c r="M20" s="633" t="s">
        <v>491</v>
      </c>
      <c r="N20" s="635"/>
      <c r="O20" s="635"/>
      <c r="P20" s="183">
        <v>38883</v>
      </c>
      <c r="Q20" s="109" t="s">
        <v>520</v>
      </c>
      <c r="R20" s="436">
        <v>39552</v>
      </c>
      <c r="S20" s="437" t="s">
        <v>134</v>
      </c>
      <c r="T20" s="436"/>
      <c r="U20" s="437"/>
    </row>
    <row r="21" spans="2:21" ht="94.5" hidden="1" customHeight="1" x14ac:dyDescent="0.25">
      <c r="B21" s="108"/>
      <c r="C21" s="108"/>
      <c r="D21" s="580"/>
      <c r="E21" s="656"/>
      <c r="F21" s="656"/>
      <c r="G21" s="654"/>
      <c r="H21" s="640"/>
      <c r="I21" s="642"/>
      <c r="J21" s="642"/>
      <c r="K21" s="642"/>
      <c r="L21" s="642"/>
      <c r="M21" s="634"/>
      <c r="N21" s="636"/>
      <c r="O21" s="636"/>
      <c r="P21" s="183">
        <v>39195</v>
      </c>
      <c r="Q21" s="109" t="s">
        <v>519</v>
      </c>
      <c r="R21" s="379"/>
      <c r="S21" s="118"/>
      <c r="T21" s="379"/>
      <c r="U21" s="118"/>
    </row>
    <row r="22" spans="2:21" ht="121.5" hidden="1" customHeight="1" x14ac:dyDescent="0.25">
      <c r="B22" s="108"/>
      <c r="C22" s="108"/>
      <c r="D22" s="381"/>
      <c r="E22" s="381" t="s">
        <v>491</v>
      </c>
      <c r="F22" s="382" t="s">
        <v>299</v>
      </c>
      <c r="G22" s="383" t="s">
        <v>618</v>
      </c>
      <c r="H22" s="384" t="s">
        <v>178</v>
      </c>
      <c r="I22" s="348" t="s">
        <v>615</v>
      </c>
      <c r="J22" s="348" t="s">
        <v>619</v>
      </c>
      <c r="K22" s="348" t="s">
        <v>616</v>
      </c>
      <c r="L22" s="348" t="s">
        <v>617</v>
      </c>
      <c r="M22" s="350" t="s">
        <v>491</v>
      </c>
      <c r="N22" s="183">
        <v>38911</v>
      </c>
      <c r="O22" s="109" t="s">
        <v>520</v>
      </c>
      <c r="P22" s="183">
        <v>39195</v>
      </c>
      <c r="Q22" s="109" t="s">
        <v>521</v>
      </c>
      <c r="R22" s="183"/>
      <c r="S22" s="109"/>
      <c r="T22" s="183"/>
      <c r="U22" s="109"/>
    </row>
    <row r="23" spans="2:21" ht="107.25" hidden="1" customHeight="1" x14ac:dyDescent="0.25">
      <c r="B23" s="108"/>
      <c r="C23" s="108"/>
      <c r="D23" s="119"/>
      <c r="E23" s="361" t="s">
        <v>682</v>
      </c>
      <c r="F23" s="361" t="s">
        <v>120</v>
      </c>
      <c r="G23" s="371" t="s">
        <v>121</v>
      </c>
      <c r="H23" s="100" t="s">
        <v>178</v>
      </c>
      <c r="I23" s="109" t="s">
        <v>125</v>
      </c>
      <c r="J23" s="109" t="s">
        <v>126</v>
      </c>
      <c r="K23" s="109" t="s">
        <v>128</v>
      </c>
      <c r="L23" s="109" t="s">
        <v>131</v>
      </c>
      <c r="M23" s="102" t="s">
        <v>491</v>
      </c>
      <c r="N23" s="184"/>
      <c r="O23" s="184"/>
      <c r="P23" s="183">
        <v>39195</v>
      </c>
      <c r="Q23" s="109" t="s">
        <v>522</v>
      </c>
      <c r="R23" s="438">
        <v>39552</v>
      </c>
      <c r="S23" s="409" t="s">
        <v>134</v>
      </c>
      <c r="T23" s="438"/>
      <c r="U23" s="409"/>
    </row>
    <row r="24" spans="2:21" ht="105.6" hidden="1" x14ac:dyDescent="0.25">
      <c r="B24" s="108"/>
      <c r="C24" s="108"/>
      <c r="D24" s="119"/>
      <c r="E24" s="361" t="s">
        <v>122</v>
      </c>
      <c r="F24" s="361" t="s">
        <v>120</v>
      </c>
      <c r="G24" s="371" t="s">
        <v>123</v>
      </c>
      <c r="H24" s="100" t="s">
        <v>178</v>
      </c>
      <c r="I24" s="109" t="s">
        <v>125</v>
      </c>
      <c r="J24" s="109" t="s">
        <v>126</v>
      </c>
      <c r="K24" s="109" t="s">
        <v>129</v>
      </c>
      <c r="L24" s="109" t="s">
        <v>131</v>
      </c>
      <c r="M24" s="102" t="s">
        <v>491</v>
      </c>
      <c r="N24" s="184"/>
      <c r="O24" s="184"/>
      <c r="P24" s="183">
        <v>39195</v>
      </c>
      <c r="Q24" s="109" t="s">
        <v>522</v>
      </c>
      <c r="R24" s="438">
        <v>39195</v>
      </c>
      <c r="S24" s="409" t="s">
        <v>134</v>
      </c>
      <c r="T24" s="438"/>
      <c r="U24" s="409"/>
    </row>
    <row r="25" spans="2:21" ht="105.6" hidden="1" x14ac:dyDescent="0.25">
      <c r="B25" s="108"/>
      <c r="C25" s="108"/>
      <c r="D25" s="119"/>
      <c r="E25" s="361" t="s">
        <v>124</v>
      </c>
      <c r="F25" s="361" t="s">
        <v>120</v>
      </c>
      <c r="G25" s="371" t="s">
        <v>127</v>
      </c>
      <c r="H25" s="100" t="s">
        <v>178</v>
      </c>
      <c r="I25" s="109" t="s">
        <v>125</v>
      </c>
      <c r="J25" s="109" t="s">
        <v>126</v>
      </c>
      <c r="K25" s="109" t="s">
        <v>130</v>
      </c>
      <c r="L25" s="109" t="s">
        <v>131</v>
      </c>
      <c r="M25" s="102" t="s">
        <v>491</v>
      </c>
      <c r="N25" s="184"/>
      <c r="O25" s="184"/>
      <c r="P25" s="183">
        <v>39195</v>
      </c>
      <c r="Q25" s="109" t="s">
        <v>522</v>
      </c>
      <c r="R25" s="438">
        <v>39186</v>
      </c>
      <c r="S25" s="409" t="s">
        <v>134</v>
      </c>
      <c r="T25" s="438"/>
      <c r="U25" s="409"/>
    </row>
    <row r="26" spans="2:21" x14ac:dyDescent="0.25">
      <c r="B26" s="108"/>
      <c r="C26" s="108"/>
      <c r="D26" s="108"/>
      <c r="E26" s="108"/>
      <c r="F26" s="108"/>
      <c r="G26" s="115"/>
      <c r="I26" s="106"/>
      <c r="J26" s="106"/>
      <c r="K26" s="106"/>
      <c r="L26" s="106"/>
    </row>
    <row r="27" spans="2:21" x14ac:dyDescent="0.25">
      <c r="B27" s="108"/>
      <c r="C27" s="108"/>
      <c r="D27" s="652" t="s">
        <v>745</v>
      </c>
      <c r="E27" s="560"/>
      <c r="F27" s="560"/>
      <c r="G27" s="115"/>
      <c r="H27" s="122"/>
      <c r="I27" s="106"/>
      <c r="J27" s="106"/>
      <c r="K27" s="106"/>
      <c r="L27" s="106"/>
    </row>
    <row r="28" spans="2:21" ht="12.75" customHeight="1" x14ac:dyDescent="0.25">
      <c r="B28" s="108"/>
      <c r="C28" s="108"/>
      <c r="D28" s="108"/>
      <c r="E28" s="650"/>
      <c r="F28" s="650"/>
      <c r="G28" s="650"/>
      <c r="H28" s="114"/>
      <c r="I28" s="108"/>
      <c r="J28" s="108"/>
      <c r="K28" s="108"/>
      <c r="L28" s="108"/>
    </row>
    <row r="29" spans="2:21" x14ac:dyDescent="0.25">
      <c r="B29" s="108"/>
      <c r="C29" s="108"/>
      <c r="D29" s="108"/>
      <c r="E29" s="108"/>
      <c r="F29" s="108"/>
      <c r="G29" s="106"/>
      <c r="H29" s="114"/>
      <c r="I29" s="108"/>
      <c r="J29" s="108"/>
      <c r="K29" s="108"/>
      <c r="L29" s="108"/>
    </row>
    <row r="30" spans="2:21" ht="30.75" customHeight="1" x14ac:dyDescent="0.25">
      <c r="B30" s="108"/>
      <c r="C30" s="108"/>
      <c r="D30" s="108"/>
      <c r="E30" s="108"/>
      <c r="F30" s="108"/>
      <c r="G30" s="106"/>
      <c r="H30" s="114"/>
      <c r="I30" s="108"/>
      <c r="J30" s="108"/>
      <c r="K30" s="108"/>
      <c r="L30" s="108"/>
    </row>
    <row r="31" spans="2:21" x14ac:dyDescent="0.25">
      <c r="B31" s="108"/>
      <c r="C31" s="108"/>
      <c r="D31" s="108"/>
      <c r="E31" s="108"/>
      <c r="F31" s="108"/>
      <c r="G31" s="106"/>
      <c r="H31" s="114"/>
      <c r="I31" s="108"/>
      <c r="J31" s="108"/>
      <c r="K31" s="108"/>
      <c r="L31" s="108"/>
    </row>
    <row r="32" spans="2:21" ht="30.75" customHeight="1" x14ac:dyDescent="0.25">
      <c r="B32" s="108"/>
      <c r="C32" s="108"/>
      <c r="D32" s="108"/>
      <c r="E32" s="108"/>
      <c r="F32" s="108"/>
      <c r="G32" s="106"/>
      <c r="H32" s="122"/>
      <c r="I32" s="108"/>
      <c r="J32" s="108"/>
      <c r="K32" s="108"/>
      <c r="L32" s="108"/>
    </row>
    <row r="33" spans="2:13" ht="18" customHeight="1" x14ac:dyDescent="0.25">
      <c r="B33" s="108"/>
      <c r="C33" s="108"/>
      <c r="D33" s="108"/>
      <c r="E33" s="108"/>
      <c r="F33" s="108"/>
      <c r="G33" s="106"/>
      <c r="H33" s="114"/>
      <c r="I33" s="114"/>
      <c r="J33" s="114"/>
      <c r="K33" s="114"/>
      <c r="L33" s="108"/>
    </row>
    <row r="34" spans="2:13" x14ac:dyDescent="0.25">
      <c r="B34" s="108"/>
      <c r="C34" s="108"/>
      <c r="D34" s="108"/>
      <c r="E34" s="108"/>
      <c r="F34" s="108"/>
      <c r="G34" s="106"/>
      <c r="H34" s="114"/>
      <c r="I34" s="114"/>
      <c r="J34" s="114"/>
      <c r="K34" s="114"/>
      <c r="L34" s="108"/>
    </row>
    <row r="35" spans="2:13" ht="51" customHeight="1" x14ac:dyDescent="0.25">
      <c r="B35" s="108"/>
      <c r="C35" s="108"/>
      <c r="D35" s="108"/>
      <c r="E35" s="108"/>
      <c r="F35" s="108"/>
      <c r="G35" s="106"/>
      <c r="H35" s="114"/>
      <c r="I35" s="108"/>
      <c r="J35" s="108"/>
      <c r="K35" s="108"/>
      <c r="L35" s="108"/>
    </row>
    <row r="36" spans="2:13" x14ac:dyDescent="0.25">
      <c r="B36" s="108"/>
      <c r="C36" s="108"/>
      <c r="D36" s="108"/>
      <c r="E36" s="108"/>
      <c r="F36" s="108"/>
      <c r="G36" s="106"/>
      <c r="H36" s="114"/>
      <c r="I36" s="114"/>
      <c r="J36" s="114"/>
      <c r="K36" s="114"/>
      <c r="L36" s="108"/>
    </row>
    <row r="37" spans="2:13" x14ac:dyDescent="0.25">
      <c r="B37" s="108"/>
      <c r="C37" s="108"/>
      <c r="D37" s="108"/>
      <c r="E37" s="108"/>
      <c r="F37" s="108"/>
      <c r="G37" s="106"/>
      <c r="H37" s="114"/>
      <c r="I37" s="114"/>
      <c r="J37" s="114"/>
      <c r="K37" s="114"/>
      <c r="L37" s="108"/>
    </row>
    <row r="38" spans="2:13" x14ac:dyDescent="0.25">
      <c r="B38" s="108"/>
      <c r="C38" s="108"/>
      <c r="D38" s="108"/>
      <c r="E38" s="108"/>
      <c r="F38" s="108"/>
      <c r="G38" s="106"/>
      <c r="H38" s="114"/>
      <c r="I38" s="108"/>
      <c r="J38" s="108"/>
      <c r="K38" s="108"/>
      <c r="L38" s="108"/>
    </row>
    <row r="39" spans="2:13" ht="149.25" customHeight="1" x14ac:dyDescent="0.25">
      <c r="B39" s="108"/>
      <c r="C39" s="108"/>
      <c r="D39" s="108"/>
      <c r="E39" s="108"/>
      <c r="F39" s="108"/>
      <c r="G39" s="106"/>
      <c r="H39" s="114"/>
      <c r="I39" s="108"/>
      <c r="J39" s="108"/>
      <c r="K39" s="108"/>
      <c r="L39" s="108"/>
    </row>
    <row r="40" spans="2:13" x14ac:dyDescent="0.25">
      <c r="B40" s="108"/>
      <c r="C40" s="108"/>
      <c r="D40" s="108"/>
      <c r="E40" s="108"/>
      <c r="F40" s="108"/>
      <c r="G40" s="106"/>
      <c r="H40" s="114"/>
      <c r="I40" s="108"/>
      <c r="J40" s="108"/>
      <c r="K40" s="108"/>
      <c r="L40" s="108"/>
    </row>
    <row r="41" spans="2:13" x14ac:dyDescent="0.25">
      <c r="B41" s="108"/>
      <c r="C41" s="108"/>
      <c r="D41" s="108"/>
      <c r="E41" s="108"/>
      <c r="F41" s="108"/>
      <c r="G41" s="106"/>
      <c r="H41" s="114"/>
      <c r="I41" s="108"/>
      <c r="J41" s="108"/>
      <c r="K41" s="108"/>
      <c r="L41" s="108"/>
    </row>
    <row r="42" spans="2:13" x14ac:dyDescent="0.25">
      <c r="B42" s="108"/>
      <c r="C42" s="108"/>
      <c r="D42" s="108"/>
      <c r="E42" s="108"/>
      <c r="F42" s="108"/>
      <c r="G42" s="106"/>
      <c r="H42" s="114"/>
      <c r="I42" s="108"/>
      <c r="J42" s="108"/>
      <c r="K42" s="108"/>
      <c r="L42" s="108"/>
    </row>
    <row r="43" spans="2:13" x14ac:dyDescent="0.25">
      <c r="B43" s="108"/>
      <c r="C43" s="108"/>
      <c r="D43" s="108"/>
      <c r="E43" s="108"/>
      <c r="F43" s="108"/>
      <c r="G43" s="106"/>
      <c r="H43" s="114"/>
      <c r="I43" s="108"/>
      <c r="J43" s="108"/>
      <c r="K43" s="108"/>
      <c r="L43" s="108"/>
    </row>
    <row r="44" spans="2:13" x14ac:dyDescent="0.25">
      <c r="B44" s="108"/>
      <c r="C44" s="108"/>
      <c r="D44" s="108"/>
      <c r="E44" s="108"/>
      <c r="F44" s="108"/>
      <c r="G44" s="106"/>
      <c r="H44" s="114"/>
      <c r="I44" s="108"/>
      <c r="J44" s="108"/>
      <c r="K44" s="108"/>
      <c r="L44" s="108"/>
    </row>
    <row r="45" spans="2:13" x14ac:dyDescent="0.25">
      <c r="B45" s="123"/>
      <c r="C45" s="123"/>
      <c r="D45" s="123"/>
      <c r="E45" s="123"/>
      <c r="F45" s="123"/>
      <c r="G45" s="113"/>
      <c r="H45" s="116"/>
      <c r="I45" s="116"/>
      <c r="J45" s="116"/>
      <c r="K45" s="116"/>
      <c r="L45" s="113"/>
      <c r="M45" s="113"/>
    </row>
    <row r="46" spans="2:13" x14ac:dyDescent="0.25">
      <c r="B46" s="113"/>
      <c r="C46" s="113"/>
      <c r="D46" s="113"/>
      <c r="E46" s="113"/>
      <c r="F46" s="113"/>
      <c r="G46" s="117"/>
      <c r="H46" s="116"/>
      <c r="I46" s="116"/>
      <c r="J46" s="116"/>
      <c r="K46" s="116"/>
      <c r="L46" s="113"/>
      <c r="M46" s="113"/>
    </row>
    <row r="47" spans="2:13" x14ac:dyDescent="0.25">
      <c r="B47" s="113"/>
      <c r="C47" s="113"/>
      <c r="D47" s="113"/>
      <c r="E47" s="113"/>
      <c r="F47" s="113"/>
      <c r="G47" s="113"/>
      <c r="H47" s="116"/>
      <c r="I47" s="116"/>
      <c r="J47" s="116"/>
      <c r="K47" s="116"/>
      <c r="L47" s="113"/>
      <c r="M47" s="113"/>
    </row>
    <row r="48" spans="2:13" x14ac:dyDescent="0.25">
      <c r="B48" s="113"/>
      <c r="C48" s="113"/>
      <c r="D48" s="113"/>
      <c r="E48" s="113"/>
      <c r="F48" s="113"/>
      <c r="G48" s="113"/>
      <c r="H48" s="116"/>
      <c r="I48" s="116"/>
      <c r="J48" s="116"/>
      <c r="K48" s="116"/>
      <c r="L48" s="113"/>
      <c r="M48" s="113"/>
    </row>
    <row r="49" spans="2:13" x14ac:dyDescent="0.25">
      <c r="B49" s="113"/>
      <c r="C49" s="113"/>
      <c r="D49" s="113"/>
      <c r="E49" s="113"/>
      <c r="F49" s="113"/>
      <c r="G49" s="113"/>
      <c r="H49" s="116"/>
      <c r="I49" s="116"/>
      <c r="J49" s="116"/>
      <c r="K49" s="116"/>
      <c r="L49" s="113"/>
      <c r="M49" s="113"/>
    </row>
    <row r="50" spans="2:13" x14ac:dyDescent="0.25">
      <c r="B50" s="113"/>
      <c r="C50" s="113"/>
      <c r="D50" s="113"/>
      <c r="E50" s="113"/>
      <c r="F50" s="113"/>
      <c r="G50" s="113"/>
      <c r="H50" s="116"/>
      <c r="I50" s="116"/>
      <c r="J50" s="116"/>
      <c r="K50" s="116"/>
      <c r="L50" s="113"/>
      <c r="M50" s="113"/>
    </row>
    <row r="51" spans="2:13" x14ac:dyDescent="0.25">
      <c r="B51" s="113"/>
      <c r="C51" s="113"/>
      <c r="D51" s="113"/>
      <c r="E51" s="113"/>
      <c r="F51" s="113"/>
      <c r="G51" s="113"/>
      <c r="H51" s="116"/>
      <c r="I51" s="116"/>
      <c r="J51" s="116"/>
      <c r="K51" s="116"/>
      <c r="L51" s="113"/>
      <c r="M51" s="113"/>
    </row>
    <row r="52" spans="2:13" x14ac:dyDescent="0.25">
      <c r="B52" s="113"/>
      <c r="C52" s="113"/>
      <c r="D52" s="113"/>
      <c r="E52" s="113"/>
      <c r="F52" s="113"/>
      <c r="G52" s="113"/>
      <c r="H52" s="116"/>
      <c r="I52" s="116"/>
      <c r="J52" s="116"/>
      <c r="K52" s="116"/>
      <c r="L52" s="113"/>
      <c r="M52" s="113"/>
    </row>
    <row r="53" spans="2:13" x14ac:dyDescent="0.25">
      <c r="B53" s="113"/>
      <c r="C53" s="113"/>
      <c r="D53" s="113"/>
      <c r="E53" s="113"/>
      <c r="F53" s="113"/>
      <c r="G53" s="113"/>
      <c r="H53" s="116"/>
      <c r="I53" s="116"/>
      <c r="J53" s="116"/>
      <c r="K53" s="116"/>
      <c r="L53" s="113"/>
      <c r="M53" s="113"/>
    </row>
    <row r="54" spans="2:13" x14ac:dyDescent="0.25">
      <c r="B54" s="113"/>
      <c r="C54" s="113"/>
      <c r="D54" s="113"/>
      <c r="E54" s="113"/>
      <c r="F54" s="113"/>
      <c r="G54" s="113"/>
      <c r="H54" s="116"/>
      <c r="I54" s="116"/>
      <c r="J54" s="116"/>
      <c r="K54" s="116"/>
      <c r="L54" s="113"/>
      <c r="M54" s="113"/>
    </row>
    <row r="55" spans="2:13" x14ac:dyDescent="0.25">
      <c r="B55" s="113"/>
      <c r="C55" s="113"/>
      <c r="D55" s="113"/>
      <c r="E55" s="113"/>
      <c r="F55" s="113"/>
      <c r="G55" s="113"/>
      <c r="H55" s="116"/>
      <c r="I55" s="116"/>
      <c r="J55" s="116"/>
      <c r="K55" s="116"/>
      <c r="L55" s="113"/>
      <c r="M55" s="113"/>
    </row>
    <row r="56" spans="2:13" x14ac:dyDescent="0.25">
      <c r="B56" s="113"/>
      <c r="C56" s="113"/>
      <c r="D56" s="113"/>
      <c r="E56" s="113"/>
      <c r="F56" s="113"/>
      <c r="G56" s="113"/>
      <c r="H56" s="116"/>
      <c r="I56" s="116"/>
      <c r="J56" s="116"/>
      <c r="K56" s="116"/>
      <c r="L56" s="113"/>
      <c r="M56" s="113"/>
    </row>
    <row r="57" spans="2:13" x14ac:dyDescent="0.25">
      <c r="B57" s="113"/>
      <c r="C57" s="113"/>
      <c r="D57" s="113"/>
      <c r="E57" s="113"/>
      <c r="F57" s="113"/>
      <c r="G57" s="113"/>
      <c r="H57" s="116"/>
      <c r="I57" s="116"/>
      <c r="J57" s="116"/>
      <c r="K57" s="116"/>
      <c r="L57" s="113"/>
      <c r="M57" s="113"/>
    </row>
    <row r="58" spans="2:13" x14ac:dyDescent="0.25">
      <c r="B58" s="113"/>
      <c r="C58" s="113"/>
      <c r="D58" s="113"/>
      <c r="E58" s="113"/>
      <c r="F58" s="113"/>
      <c r="G58" s="113"/>
      <c r="H58" s="116"/>
      <c r="I58" s="116"/>
      <c r="J58" s="116"/>
      <c r="K58" s="116"/>
      <c r="L58" s="113"/>
      <c r="M58" s="113"/>
    </row>
    <row r="59" spans="2:13" x14ac:dyDescent="0.25">
      <c r="B59" s="113"/>
      <c r="C59" s="113"/>
      <c r="D59" s="113"/>
      <c r="E59" s="113"/>
      <c r="F59" s="113"/>
      <c r="G59" s="113"/>
      <c r="H59" s="113"/>
      <c r="I59" s="113"/>
      <c r="J59" s="113"/>
      <c r="K59" s="113"/>
      <c r="L59" s="113"/>
      <c r="M59" s="113"/>
    </row>
    <row r="60" spans="2:13" x14ac:dyDescent="0.25">
      <c r="B60" s="113"/>
      <c r="C60" s="113"/>
      <c r="D60" s="113"/>
      <c r="E60" s="113"/>
      <c r="F60" s="113"/>
      <c r="G60" s="113"/>
      <c r="H60" s="113"/>
      <c r="I60" s="113"/>
      <c r="J60" s="113"/>
      <c r="K60" s="113"/>
      <c r="L60" s="113"/>
      <c r="M60" s="113"/>
    </row>
    <row r="61" spans="2:13" x14ac:dyDescent="0.25">
      <c r="B61" s="113"/>
      <c r="C61" s="113"/>
      <c r="D61" s="113"/>
      <c r="E61" s="113"/>
      <c r="F61" s="113"/>
      <c r="G61" s="113"/>
      <c r="H61" s="113"/>
      <c r="I61" s="113"/>
      <c r="J61" s="113"/>
      <c r="K61" s="113"/>
      <c r="L61" s="113"/>
      <c r="M61" s="113"/>
    </row>
    <row r="62" spans="2:13" x14ac:dyDescent="0.25">
      <c r="B62" s="113"/>
      <c r="C62" s="113"/>
      <c r="D62" s="113"/>
      <c r="E62" s="113"/>
      <c r="F62" s="113"/>
      <c r="G62" s="113"/>
      <c r="H62" s="113"/>
      <c r="I62" s="113"/>
      <c r="J62" s="113"/>
      <c r="K62" s="113"/>
      <c r="L62" s="113"/>
      <c r="M62" s="113"/>
    </row>
    <row r="63" spans="2:13" x14ac:dyDescent="0.25">
      <c r="B63" s="113"/>
      <c r="C63" s="113"/>
      <c r="D63" s="113"/>
      <c r="E63" s="113"/>
      <c r="F63" s="113"/>
      <c r="G63" s="113"/>
      <c r="H63" s="113"/>
      <c r="I63" s="113"/>
      <c r="J63" s="113"/>
      <c r="K63" s="113"/>
      <c r="L63" s="113"/>
      <c r="M63" s="113"/>
    </row>
    <row r="64" spans="2:13" x14ac:dyDescent="0.25">
      <c r="B64" s="113"/>
      <c r="C64" s="113"/>
      <c r="D64" s="113"/>
      <c r="E64" s="113"/>
      <c r="F64" s="113"/>
      <c r="G64" s="113"/>
      <c r="H64" s="113"/>
      <c r="I64" s="113"/>
      <c r="J64" s="113"/>
      <c r="K64" s="113"/>
      <c r="L64" s="113"/>
    </row>
    <row r="65" spans="2:12" x14ac:dyDescent="0.25">
      <c r="B65" s="113"/>
      <c r="C65" s="113"/>
      <c r="D65" s="113"/>
      <c r="E65" s="113"/>
      <c r="F65" s="113"/>
      <c r="G65" s="113"/>
      <c r="H65" s="113"/>
      <c r="I65" s="113"/>
      <c r="J65" s="113"/>
      <c r="K65" s="113"/>
      <c r="L65" s="113"/>
    </row>
    <row r="66" spans="2:12" x14ac:dyDescent="0.25">
      <c r="B66" s="113"/>
      <c r="C66" s="113"/>
      <c r="D66" s="113"/>
      <c r="E66" s="113"/>
      <c r="F66" s="113"/>
      <c r="G66" s="113"/>
      <c r="H66" s="113"/>
      <c r="I66" s="113"/>
      <c r="J66" s="113"/>
      <c r="K66" s="113"/>
      <c r="L66" s="113"/>
    </row>
    <row r="67" spans="2:12" x14ac:dyDescent="0.25">
      <c r="B67" s="113"/>
      <c r="C67" s="113"/>
      <c r="D67" s="113"/>
      <c r="E67" s="113"/>
      <c r="F67" s="113"/>
      <c r="G67" s="113"/>
      <c r="H67" s="113"/>
      <c r="I67" s="113"/>
      <c r="J67" s="113"/>
      <c r="K67" s="113"/>
      <c r="L67" s="113"/>
    </row>
    <row r="68" spans="2:12" x14ac:dyDescent="0.25">
      <c r="B68" s="113"/>
      <c r="C68" s="113"/>
      <c r="D68" s="113"/>
      <c r="E68" s="113"/>
      <c r="F68" s="113"/>
      <c r="G68" s="113"/>
      <c r="H68" s="113"/>
      <c r="I68" s="113"/>
      <c r="J68" s="113"/>
      <c r="K68" s="113"/>
      <c r="L68" s="113"/>
    </row>
    <row r="69" spans="2:12" x14ac:dyDescent="0.25">
      <c r="B69" s="113"/>
      <c r="C69" s="113"/>
      <c r="D69" s="113"/>
      <c r="E69" s="113"/>
      <c r="F69" s="113"/>
      <c r="G69" s="113"/>
      <c r="H69" s="113"/>
      <c r="I69" s="113"/>
      <c r="J69" s="113"/>
      <c r="K69" s="113"/>
      <c r="L69" s="113"/>
    </row>
    <row r="70" spans="2:12" x14ac:dyDescent="0.25">
      <c r="B70" s="113"/>
      <c r="C70" s="113"/>
      <c r="D70" s="113"/>
      <c r="E70" s="113"/>
      <c r="F70" s="113"/>
      <c r="G70" s="113"/>
      <c r="H70" s="113"/>
      <c r="I70" s="113"/>
      <c r="J70" s="113"/>
      <c r="K70" s="113"/>
      <c r="L70" s="113"/>
    </row>
    <row r="71" spans="2:12" x14ac:dyDescent="0.25">
      <c r="B71" s="113"/>
      <c r="C71" s="113"/>
      <c r="D71" s="113"/>
      <c r="E71" s="113"/>
      <c r="F71" s="113"/>
      <c r="G71" s="113"/>
      <c r="H71" s="113"/>
      <c r="I71" s="113"/>
      <c r="J71" s="113"/>
      <c r="K71" s="113"/>
      <c r="L71" s="113"/>
    </row>
    <row r="72" spans="2:12" x14ac:dyDescent="0.25">
      <c r="B72" s="113"/>
      <c r="C72" s="113"/>
      <c r="D72" s="113"/>
      <c r="E72" s="113"/>
      <c r="F72" s="113"/>
      <c r="G72" s="113"/>
      <c r="H72" s="113"/>
      <c r="I72" s="113"/>
      <c r="J72" s="113"/>
      <c r="K72" s="113"/>
      <c r="L72" s="113"/>
    </row>
    <row r="73" spans="2:12" x14ac:dyDescent="0.25">
      <c r="B73" s="113"/>
      <c r="C73" s="113"/>
      <c r="D73" s="113"/>
      <c r="E73" s="113"/>
      <c r="F73" s="113"/>
      <c r="G73" s="113"/>
      <c r="H73" s="113"/>
      <c r="I73" s="113"/>
      <c r="J73" s="113"/>
      <c r="K73" s="113"/>
      <c r="L73" s="113"/>
    </row>
    <row r="74" spans="2:12" x14ac:dyDescent="0.25">
      <c r="B74" s="113"/>
      <c r="C74" s="113"/>
      <c r="D74" s="113"/>
      <c r="E74" s="113"/>
      <c r="F74" s="113"/>
      <c r="G74" s="113"/>
      <c r="H74" s="113"/>
      <c r="I74" s="113"/>
      <c r="J74" s="113"/>
      <c r="K74" s="113"/>
      <c r="L74" s="113"/>
    </row>
    <row r="75" spans="2:12" x14ac:dyDescent="0.25">
      <c r="B75" s="113"/>
      <c r="C75" s="113"/>
      <c r="D75" s="113"/>
      <c r="E75" s="113"/>
      <c r="F75" s="113"/>
      <c r="G75" s="113"/>
      <c r="H75" s="113"/>
      <c r="I75" s="113"/>
      <c r="J75" s="113"/>
      <c r="K75" s="113"/>
      <c r="L75" s="113"/>
    </row>
    <row r="76" spans="2:12" x14ac:dyDescent="0.25">
      <c r="B76" s="113"/>
      <c r="C76" s="113"/>
      <c r="D76" s="113"/>
      <c r="E76" s="113"/>
      <c r="F76" s="113"/>
      <c r="G76" s="113"/>
      <c r="H76" s="113"/>
      <c r="I76" s="113"/>
      <c r="J76" s="113"/>
      <c r="K76" s="113"/>
      <c r="L76" s="113"/>
    </row>
    <row r="77" spans="2:12" x14ac:dyDescent="0.25">
      <c r="B77" s="113"/>
      <c r="C77" s="113"/>
      <c r="D77" s="113"/>
      <c r="E77" s="113"/>
      <c r="F77" s="113"/>
      <c r="G77" s="113"/>
      <c r="H77" s="113"/>
      <c r="I77" s="113"/>
      <c r="J77" s="113"/>
      <c r="K77" s="113"/>
      <c r="L77" s="113"/>
    </row>
    <row r="78" spans="2:12" x14ac:dyDescent="0.25">
      <c r="B78" s="113"/>
      <c r="C78" s="113"/>
      <c r="D78" s="113"/>
      <c r="E78" s="113"/>
      <c r="F78" s="113"/>
      <c r="G78" s="113"/>
      <c r="H78" s="113"/>
      <c r="I78" s="113"/>
      <c r="J78" s="113"/>
      <c r="K78" s="113"/>
      <c r="L78" s="113"/>
    </row>
    <row r="79" spans="2:12" x14ac:dyDescent="0.25">
      <c r="B79" s="113"/>
      <c r="C79" s="113"/>
      <c r="D79" s="113"/>
      <c r="E79" s="113"/>
      <c r="F79" s="113"/>
      <c r="G79" s="113"/>
      <c r="H79" s="113"/>
      <c r="I79" s="113"/>
      <c r="J79" s="113"/>
      <c r="K79" s="113"/>
      <c r="L79" s="113"/>
    </row>
    <row r="80" spans="2:12" x14ac:dyDescent="0.25">
      <c r="B80" s="113"/>
      <c r="C80" s="113"/>
      <c r="D80" s="113"/>
      <c r="E80" s="113"/>
      <c r="F80" s="113"/>
      <c r="G80" s="113"/>
      <c r="H80" s="113"/>
      <c r="I80" s="113"/>
      <c r="J80" s="113"/>
      <c r="K80" s="113"/>
      <c r="L80" s="113"/>
    </row>
    <row r="81" spans="2:12" x14ac:dyDescent="0.25">
      <c r="B81" s="113"/>
      <c r="C81" s="113"/>
      <c r="D81" s="113"/>
      <c r="E81" s="113"/>
      <c r="F81" s="113"/>
      <c r="G81" s="113"/>
      <c r="H81" s="113"/>
      <c r="I81" s="113"/>
      <c r="J81" s="113"/>
      <c r="K81" s="113"/>
      <c r="L81" s="113"/>
    </row>
    <row r="82" spans="2:12" x14ac:dyDescent="0.25">
      <c r="B82" s="113"/>
      <c r="C82" s="113"/>
      <c r="D82" s="113"/>
      <c r="E82" s="113"/>
      <c r="F82" s="113"/>
      <c r="G82" s="113"/>
      <c r="H82" s="113"/>
      <c r="I82" s="113"/>
      <c r="J82" s="113"/>
      <c r="K82" s="113"/>
      <c r="L82" s="113"/>
    </row>
    <row r="83" spans="2:12" x14ac:dyDescent="0.25">
      <c r="B83" s="113"/>
      <c r="C83" s="113"/>
      <c r="D83" s="113"/>
      <c r="E83" s="113"/>
      <c r="F83" s="113"/>
      <c r="G83" s="113"/>
    </row>
    <row r="84" spans="2:12" x14ac:dyDescent="0.25">
      <c r="B84" s="113"/>
      <c r="C84" s="113"/>
      <c r="D84" s="113"/>
      <c r="E84" s="113"/>
      <c r="F84" s="113"/>
      <c r="G84" s="113"/>
    </row>
    <row r="85" spans="2:12" x14ac:dyDescent="0.25">
      <c r="B85" s="113"/>
      <c r="C85" s="113"/>
      <c r="D85" s="113"/>
      <c r="E85" s="113"/>
      <c r="F85" s="113"/>
      <c r="G85" s="113"/>
    </row>
    <row r="86" spans="2:12" x14ac:dyDescent="0.25">
      <c r="B86" s="113"/>
      <c r="C86" s="113"/>
      <c r="D86" s="113"/>
      <c r="E86" s="113"/>
      <c r="F86" s="113"/>
      <c r="G86" s="113"/>
    </row>
    <row r="87" spans="2:12" x14ac:dyDescent="0.25">
      <c r="B87" s="113"/>
      <c r="C87" s="113"/>
      <c r="D87" s="113"/>
      <c r="E87" s="113"/>
      <c r="F87" s="113"/>
      <c r="G87" s="113"/>
    </row>
    <row r="88" spans="2:12" x14ac:dyDescent="0.25">
      <c r="B88" s="113"/>
      <c r="C88" s="113"/>
      <c r="D88" s="113"/>
      <c r="E88" s="113"/>
      <c r="F88" s="113"/>
      <c r="G88" s="113"/>
    </row>
    <row r="89" spans="2:12" x14ac:dyDescent="0.25">
      <c r="B89" s="113"/>
      <c r="C89" s="113"/>
      <c r="D89" s="113"/>
      <c r="E89" s="113"/>
      <c r="F89" s="113"/>
      <c r="G89" s="113"/>
    </row>
    <row r="90" spans="2:12" x14ac:dyDescent="0.25">
      <c r="B90" s="113"/>
      <c r="C90" s="113"/>
      <c r="D90" s="113"/>
      <c r="E90" s="113"/>
      <c r="F90" s="113"/>
      <c r="G90" s="113"/>
    </row>
    <row r="91" spans="2:12" x14ac:dyDescent="0.25">
      <c r="B91" s="113"/>
      <c r="C91" s="113"/>
      <c r="D91" s="113"/>
      <c r="E91" s="113"/>
      <c r="F91" s="113"/>
      <c r="G91" s="113"/>
    </row>
    <row r="92" spans="2:12" x14ac:dyDescent="0.25">
      <c r="B92" s="113"/>
      <c r="C92" s="113"/>
      <c r="D92" s="113"/>
      <c r="E92" s="113"/>
      <c r="F92" s="113"/>
      <c r="G92" s="113"/>
    </row>
    <row r="93" spans="2:12" x14ac:dyDescent="0.25">
      <c r="B93" s="113"/>
      <c r="C93" s="113"/>
      <c r="D93" s="113"/>
      <c r="E93" s="113"/>
      <c r="F93" s="113"/>
      <c r="G93" s="113"/>
    </row>
    <row r="94" spans="2:12" x14ac:dyDescent="0.25">
      <c r="B94" s="113"/>
      <c r="C94" s="113"/>
      <c r="D94" s="113"/>
      <c r="E94" s="113"/>
      <c r="F94" s="113"/>
      <c r="G94" s="113"/>
    </row>
    <row r="95" spans="2:12" x14ac:dyDescent="0.25">
      <c r="B95" s="113"/>
      <c r="C95" s="113"/>
      <c r="D95" s="113"/>
      <c r="E95" s="113"/>
      <c r="F95" s="113"/>
      <c r="G95" s="113"/>
    </row>
    <row r="96" spans="2:12" x14ac:dyDescent="0.25">
      <c r="B96" s="113"/>
      <c r="C96" s="113"/>
      <c r="D96" s="113"/>
      <c r="E96" s="113"/>
      <c r="F96" s="113"/>
      <c r="G96" s="113"/>
    </row>
    <row r="97" spans="2:7" x14ac:dyDescent="0.25">
      <c r="B97" s="113"/>
      <c r="C97" s="113"/>
      <c r="D97" s="113"/>
      <c r="E97" s="113"/>
      <c r="F97" s="113"/>
      <c r="G97" s="113"/>
    </row>
    <row r="98" spans="2:7" x14ac:dyDescent="0.25">
      <c r="B98" s="113"/>
      <c r="C98" s="113"/>
      <c r="D98" s="113"/>
      <c r="E98" s="113"/>
      <c r="F98" s="113"/>
      <c r="G98" s="113"/>
    </row>
    <row r="99" spans="2:7" x14ac:dyDescent="0.25">
      <c r="B99" s="113"/>
      <c r="C99" s="113"/>
      <c r="D99" s="113"/>
      <c r="E99" s="113"/>
      <c r="F99" s="113"/>
      <c r="G99" s="113"/>
    </row>
    <row r="100" spans="2:7" x14ac:dyDescent="0.25">
      <c r="B100" s="113"/>
      <c r="C100" s="113"/>
      <c r="D100" s="113"/>
      <c r="E100" s="113"/>
      <c r="F100" s="113"/>
      <c r="G100" s="113"/>
    </row>
    <row r="101" spans="2:7" x14ac:dyDescent="0.25">
      <c r="B101" s="113"/>
      <c r="C101" s="113"/>
      <c r="D101" s="113"/>
      <c r="E101" s="113"/>
      <c r="F101" s="113"/>
      <c r="G101" s="113"/>
    </row>
    <row r="102" spans="2:7" x14ac:dyDescent="0.25">
      <c r="B102" s="113"/>
      <c r="C102" s="113"/>
      <c r="D102" s="113"/>
      <c r="E102" s="113"/>
      <c r="F102" s="113"/>
      <c r="G102" s="113"/>
    </row>
    <row r="103" spans="2:7" x14ac:dyDescent="0.25">
      <c r="B103" s="113"/>
      <c r="C103" s="113"/>
      <c r="D103" s="113"/>
      <c r="E103" s="113"/>
      <c r="F103" s="113"/>
      <c r="G103" s="113"/>
    </row>
    <row r="104" spans="2:7" x14ac:dyDescent="0.25">
      <c r="B104" s="113"/>
      <c r="C104" s="113"/>
      <c r="D104" s="113"/>
      <c r="E104" s="113"/>
      <c r="F104" s="113"/>
      <c r="G104" s="113"/>
    </row>
    <row r="105" spans="2:7" x14ac:dyDescent="0.25">
      <c r="B105" s="113"/>
      <c r="C105" s="113"/>
      <c r="D105" s="113"/>
      <c r="E105" s="113"/>
      <c r="F105" s="113"/>
      <c r="G105" s="113"/>
    </row>
    <row r="106" spans="2:7" x14ac:dyDescent="0.25">
      <c r="B106" s="113"/>
      <c r="C106" s="113"/>
      <c r="D106" s="113"/>
      <c r="E106" s="113"/>
      <c r="F106" s="113"/>
      <c r="G106" s="113"/>
    </row>
    <row r="107" spans="2:7" x14ac:dyDescent="0.25">
      <c r="B107" s="113"/>
      <c r="C107" s="113"/>
      <c r="D107" s="113"/>
      <c r="E107" s="113"/>
      <c r="F107" s="113"/>
      <c r="G107" s="113"/>
    </row>
    <row r="108" spans="2:7" x14ac:dyDescent="0.25">
      <c r="B108" s="113"/>
      <c r="C108" s="113"/>
      <c r="D108" s="113"/>
      <c r="E108" s="113"/>
      <c r="F108" s="113"/>
      <c r="G108" s="113"/>
    </row>
    <row r="109" spans="2:7" x14ac:dyDescent="0.25">
      <c r="B109" s="113"/>
      <c r="C109" s="113"/>
      <c r="D109" s="113"/>
      <c r="E109" s="113"/>
      <c r="F109" s="113"/>
      <c r="G109" s="113"/>
    </row>
    <row r="110" spans="2:7" x14ac:dyDescent="0.25">
      <c r="B110" s="113"/>
      <c r="C110" s="113"/>
      <c r="D110" s="113"/>
      <c r="E110" s="113"/>
      <c r="F110" s="113"/>
      <c r="G110" s="113"/>
    </row>
    <row r="111" spans="2:7" x14ac:dyDescent="0.25">
      <c r="B111" s="113"/>
      <c r="C111" s="113"/>
      <c r="D111" s="113"/>
      <c r="E111" s="113"/>
      <c r="F111" s="113"/>
      <c r="G111" s="113"/>
    </row>
    <row r="112" spans="2:7" x14ac:dyDescent="0.25">
      <c r="B112" s="113"/>
      <c r="C112" s="113"/>
      <c r="D112" s="113"/>
      <c r="E112" s="113"/>
      <c r="F112" s="113"/>
      <c r="G112" s="113"/>
    </row>
    <row r="113" spans="2:7" x14ac:dyDescent="0.25">
      <c r="B113" s="113"/>
      <c r="C113" s="113"/>
      <c r="D113" s="113"/>
      <c r="E113" s="113"/>
      <c r="F113" s="113"/>
      <c r="G113" s="113"/>
    </row>
    <row r="114" spans="2:7" x14ac:dyDescent="0.25">
      <c r="B114" s="113"/>
      <c r="C114" s="113"/>
      <c r="D114" s="113"/>
      <c r="E114" s="113"/>
      <c r="F114" s="113"/>
      <c r="G114" s="113"/>
    </row>
    <row r="115" spans="2:7" x14ac:dyDescent="0.25">
      <c r="B115" s="113"/>
      <c r="C115" s="113"/>
      <c r="D115" s="113"/>
      <c r="E115" s="113"/>
      <c r="F115" s="113"/>
      <c r="G115" s="113"/>
    </row>
    <row r="116" spans="2:7" x14ac:dyDescent="0.25">
      <c r="B116" s="113"/>
      <c r="C116" s="113"/>
      <c r="D116" s="113"/>
      <c r="E116" s="113"/>
      <c r="F116" s="113"/>
      <c r="G116" s="113"/>
    </row>
    <row r="117" spans="2:7" x14ac:dyDescent="0.25">
      <c r="B117" s="113"/>
      <c r="C117" s="113"/>
      <c r="D117" s="113"/>
      <c r="E117" s="113"/>
      <c r="F117" s="113"/>
      <c r="G117" s="113"/>
    </row>
    <row r="118" spans="2:7" x14ac:dyDescent="0.25">
      <c r="B118" s="113"/>
      <c r="C118" s="113"/>
      <c r="D118" s="113"/>
      <c r="E118" s="113"/>
      <c r="F118" s="113"/>
      <c r="G118" s="113"/>
    </row>
    <row r="119" spans="2:7" x14ac:dyDescent="0.25">
      <c r="B119" s="113"/>
      <c r="C119" s="113"/>
      <c r="D119" s="113"/>
      <c r="E119" s="113"/>
      <c r="F119" s="113"/>
      <c r="G119" s="113"/>
    </row>
    <row r="120" spans="2:7" x14ac:dyDescent="0.25">
      <c r="B120" s="113"/>
      <c r="C120" s="113"/>
      <c r="D120" s="113"/>
      <c r="E120" s="113"/>
      <c r="F120" s="113"/>
      <c r="G120" s="113"/>
    </row>
    <row r="121" spans="2:7" x14ac:dyDescent="0.25">
      <c r="B121" s="113"/>
      <c r="C121" s="113"/>
      <c r="D121" s="113"/>
      <c r="E121" s="113"/>
      <c r="F121" s="113"/>
      <c r="G121" s="113"/>
    </row>
    <row r="122" spans="2:7" x14ac:dyDescent="0.25">
      <c r="B122" s="113"/>
      <c r="C122" s="113"/>
      <c r="D122" s="113"/>
      <c r="E122" s="113"/>
      <c r="F122" s="113"/>
      <c r="G122" s="113"/>
    </row>
    <row r="123" spans="2:7" x14ac:dyDescent="0.25">
      <c r="B123" s="113"/>
      <c r="C123" s="113"/>
      <c r="D123" s="113"/>
      <c r="E123" s="113"/>
      <c r="F123" s="113"/>
      <c r="G123" s="113"/>
    </row>
    <row r="124" spans="2:7" x14ac:dyDescent="0.25">
      <c r="B124" s="113"/>
      <c r="C124" s="113"/>
      <c r="D124" s="113"/>
      <c r="E124" s="113"/>
      <c r="F124" s="113"/>
      <c r="G124" s="113"/>
    </row>
    <row r="125" spans="2:7" x14ac:dyDescent="0.25">
      <c r="B125" s="113"/>
      <c r="C125" s="113"/>
      <c r="D125" s="113"/>
      <c r="E125" s="113"/>
      <c r="F125" s="113"/>
      <c r="G125" s="113"/>
    </row>
    <row r="126" spans="2:7" x14ac:dyDescent="0.25">
      <c r="B126" s="113"/>
      <c r="C126" s="113"/>
      <c r="D126" s="113"/>
      <c r="E126" s="113"/>
      <c r="F126" s="113"/>
      <c r="G126" s="113"/>
    </row>
    <row r="127" spans="2:7" x14ac:dyDescent="0.25">
      <c r="B127" s="113"/>
      <c r="C127" s="113"/>
      <c r="D127" s="113"/>
      <c r="E127" s="113"/>
      <c r="F127" s="113"/>
      <c r="G127" s="113"/>
    </row>
    <row r="128" spans="2:7" x14ac:dyDescent="0.25">
      <c r="B128" s="113"/>
      <c r="C128" s="113"/>
      <c r="D128" s="113"/>
      <c r="E128" s="113"/>
      <c r="F128" s="113"/>
      <c r="G128" s="113"/>
    </row>
    <row r="129" spans="2:7" x14ac:dyDescent="0.25">
      <c r="B129" s="113"/>
      <c r="C129" s="113"/>
      <c r="D129" s="113"/>
      <c r="E129" s="113"/>
      <c r="F129" s="113"/>
      <c r="G129" s="113"/>
    </row>
    <row r="130" spans="2:7" x14ac:dyDescent="0.25">
      <c r="B130" s="113"/>
      <c r="C130" s="113"/>
      <c r="D130" s="113"/>
      <c r="E130" s="113"/>
      <c r="F130" s="113"/>
      <c r="G130" s="113"/>
    </row>
    <row r="131" spans="2:7" x14ac:dyDescent="0.25">
      <c r="B131" s="113"/>
      <c r="C131" s="113"/>
      <c r="D131" s="113"/>
      <c r="E131" s="113"/>
      <c r="F131" s="113"/>
      <c r="G131" s="113"/>
    </row>
    <row r="132" spans="2:7" x14ac:dyDescent="0.25">
      <c r="B132" s="113"/>
      <c r="C132" s="113"/>
      <c r="D132" s="113"/>
      <c r="E132" s="113"/>
      <c r="F132" s="113"/>
      <c r="G132" s="113"/>
    </row>
    <row r="133" spans="2:7" x14ac:dyDescent="0.25">
      <c r="B133" s="113"/>
      <c r="C133" s="113"/>
      <c r="D133" s="113"/>
      <c r="E133" s="113"/>
      <c r="F133" s="113"/>
      <c r="G133" s="113"/>
    </row>
    <row r="134" spans="2:7" x14ac:dyDescent="0.25">
      <c r="B134" s="113"/>
      <c r="C134" s="113"/>
      <c r="D134" s="113"/>
      <c r="E134" s="113"/>
      <c r="F134" s="113"/>
      <c r="G134" s="113"/>
    </row>
    <row r="135" spans="2:7" x14ac:dyDescent="0.25">
      <c r="B135" s="113"/>
      <c r="C135" s="113"/>
      <c r="D135" s="113"/>
      <c r="E135" s="113"/>
      <c r="F135" s="113"/>
      <c r="G135" s="113"/>
    </row>
    <row r="136" spans="2:7" x14ac:dyDescent="0.25">
      <c r="B136" s="113"/>
      <c r="C136" s="113"/>
      <c r="D136" s="113"/>
      <c r="E136" s="113"/>
      <c r="F136" s="113"/>
      <c r="G136" s="113"/>
    </row>
    <row r="137" spans="2:7" x14ac:dyDescent="0.25">
      <c r="B137" s="113"/>
      <c r="C137" s="113"/>
      <c r="D137" s="113"/>
      <c r="E137" s="113"/>
      <c r="F137" s="113"/>
      <c r="G137" s="113"/>
    </row>
    <row r="138" spans="2:7" x14ac:dyDescent="0.25">
      <c r="B138" s="113"/>
      <c r="C138" s="113"/>
      <c r="D138" s="113"/>
      <c r="E138" s="113"/>
      <c r="F138" s="113"/>
      <c r="G138" s="113"/>
    </row>
    <row r="139" spans="2:7" x14ac:dyDescent="0.25">
      <c r="B139" s="113"/>
      <c r="C139" s="113"/>
      <c r="D139" s="113"/>
      <c r="E139" s="113"/>
      <c r="F139" s="113"/>
      <c r="G139" s="113"/>
    </row>
    <row r="140" spans="2:7" x14ac:dyDescent="0.25">
      <c r="B140" s="113"/>
      <c r="C140" s="113"/>
      <c r="D140" s="113"/>
      <c r="E140" s="113"/>
      <c r="F140" s="113"/>
      <c r="G140" s="113"/>
    </row>
    <row r="141" spans="2:7" x14ac:dyDescent="0.25">
      <c r="B141" s="113"/>
      <c r="C141" s="113"/>
      <c r="D141" s="113"/>
      <c r="E141" s="113"/>
      <c r="F141" s="113"/>
      <c r="G141" s="113"/>
    </row>
    <row r="142" spans="2:7" x14ac:dyDescent="0.25">
      <c r="B142" s="113"/>
      <c r="C142" s="113"/>
      <c r="D142" s="113"/>
      <c r="E142" s="113"/>
      <c r="F142" s="113"/>
      <c r="G142" s="113"/>
    </row>
    <row r="143" spans="2:7" x14ac:dyDescent="0.25">
      <c r="B143" s="113"/>
      <c r="C143" s="113"/>
      <c r="D143" s="113"/>
      <c r="E143" s="113"/>
      <c r="F143" s="113"/>
      <c r="G143" s="113"/>
    </row>
    <row r="144" spans="2:7" x14ac:dyDescent="0.25">
      <c r="B144" s="113"/>
      <c r="C144" s="113"/>
      <c r="D144" s="113"/>
      <c r="E144" s="113"/>
      <c r="F144" s="113"/>
      <c r="G144" s="113"/>
    </row>
    <row r="145" spans="2:7" x14ac:dyDescent="0.25">
      <c r="B145" s="113"/>
      <c r="C145" s="113"/>
      <c r="D145" s="113"/>
      <c r="E145" s="113"/>
      <c r="F145" s="113"/>
      <c r="G145" s="113"/>
    </row>
    <row r="146" spans="2:7" x14ac:dyDescent="0.25">
      <c r="B146" s="113"/>
      <c r="C146" s="113"/>
      <c r="D146" s="113"/>
      <c r="E146" s="113"/>
      <c r="F146" s="113"/>
      <c r="G146" s="113"/>
    </row>
    <row r="147" spans="2:7" x14ac:dyDescent="0.25">
      <c r="B147" s="113"/>
      <c r="C147" s="113"/>
      <c r="D147" s="113"/>
      <c r="E147" s="113"/>
      <c r="F147" s="113"/>
      <c r="G147" s="113"/>
    </row>
    <row r="148" spans="2:7" x14ac:dyDescent="0.25">
      <c r="B148" s="113"/>
      <c r="C148" s="113"/>
      <c r="D148" s="113"/>
      <c r="E148" s="113"/>
      <c r="F148" s="113"/>
      <c r="G148" s="113"/>
    </row>
    <row r="149" spans="2:7" x14ac:dyDescent="0.25">
      <c r="B149" s="113"/>
      <c r="C149" s="113"/>
      <c r="D149" s="113"/>
      <c r="E149" s="113"/>
      <c r="F149" s="113"/>
      <c r="G149" s="113"/>
    </row>
    <row r="150" spans="2:7" x14ac:dyDescent="0.25">
      <c r="B150" s="113"/>
      <c r="C150" s="113"/>
      <c r="D150" s="113"/>
      <c r="E150" s="113"/>
      <c r="F150" s="113"/>
      <c r="G150" s="113"/>
    </row>
    <row r="151" spans="2:7" x14ac:dyDescent="0.25">
      <c r="B151" s="113"/>
      <c r="C151" s="113"/>
      <c r="D151" s="113"/>
      <c r="E151" s="113"/>
      <c r="F151" s="113"/>
      <c r="G151" s="113"/>
    </row>
    <row r="152" spans="2:7" x14ac:dyDescent="0.25">
      <c r="B152" s="113"/>
      <c r="C152" s="113"/>
      <c r="D152" s="113"/>
      <c r="E152" s="113"/>
      <c r="F152" s="113"/>
      <c r="G152" s="113"/>
    </row>
    <row r="153" spans="2:7" x14ac:dyDescent="0.25">
      <c r="B153" s="113"/>
      <c r="C153" s="113"/>
      <c r="D153" s="113"/>
      <c r="E153" s="113"/>
      <c r="F153" s="113"/>
      <c r="G153" s="113"/>
    </row>
    <row r="154" spans="2:7" x14ac:dyDescent="0.25">
      <c r="B154" s="113"/>
      <c r="C154" s="113"/>
      <c r="D154" s="113"/>
      <c r="E154" s="113"/>
      <c r="F154" s="113"/>
      <c r="G154" s="113"/>
    </row>
    <row r="155" spans="2:7" x14ac:dyDescent="0.25">
      <c r="B155" s="113"/>
      <c r="C155" s="113"/>
      <c r="D155" s="113"/>
      <c r="E155" s="113"/>
      <c r="F155" s="113"/>
      <c r="G155" s="113"/>
    </row>
    <row r="156" spans="2:7" x14ac:dyDescent="0.25">
      <c r="B156" s="113"/>
      <c r="C156" s="113"/>
      <c r="D156" s="113"/>
      <c r="E156" s="113"/>
      <c r="F156" s="113"/>
      <c r="G156" s="113"/>
    </row>
    <row r="157" spans="2:7" x14ac:dyDescent="0.25">
      <c r="B157" s="113"/>
      <c r="C157" s="113"/>
      <c r="D157" s="113"/>
      <c r="E157" s="113"/>
      <c r="F157" s="113"/>
      <c r="G157" s="113"/>
    </row>
    <row r="158" spans="2:7" x14ac:dyDescent="0.25">
      <c r="B158" s="113"/>
      <c r="C158" s="113"/>
      <c r="D158" s="113"/>
      <c r="E158" s="113"/>
      <c r="F158" s="113"/>
      <c r="G158" s="113"/>
    </row>
    <row r="159" spans="2:7" x14ac:dyDescent="0.25">
      <c r="B159" s="113"/>
      <c r="C159" s="113"/>
      <c r="D159" s="113"/>
      <c r="E159" s="113"/>
      <c r="F159" s="113"/>
      <c r="G159" s="113"/>
    </row>
    <row r="160" spans="2:7" x14ac:dyDescent="0.25">
      <c r="B160" s="113"/>
      <c r="C160" s="113"/>
      <c r="D160" s="113"/>
      <c r="E160" s="113"/>
      <c r="F160" s="113"/>
      <c r="G160" s="113"/>
    </row>
    <row r="161" spans="2:7" x14ac:dyDescent="0.25">
      <c r="B161" s="113"/>
      <c r="C161" s="113"/>
      <c r="D161" s="113"/>
      <c r="E161" s="113"/>
      <c r="F161" s="113"/>
      <c r="G161" s="113"/>
    </row>
    <row r="162" spans="2:7" x14ac:dyDescent="0.25">
      <c r="B162" s="113"/>
      <c r="C162" s="113"/>
      <c r="D162" s="113"/>
      <c r="E162" s="113"/>
      <c r="F162" s="113"/>
      <c r="G162" s="113"/>
    </row>
    <row r="163" spans="2:7" x14ac:dyDescent="0.25">
      <c r="B163" s="113"/>
      <c r="C163" s="113"/>
      <c r="D163" s="113"/>
      <c r="E163" s="113"/>
      <c r="F163" s="113"/>
      <c r="G163" s="113"/>
    </row>
    <row r="164" spans="2:7" x14ac:dyDescent="0.25">
      <c r="B164" s="113"/>
      <c r="C164" s="113"/>
      <c r="D164" s="113"/>
      <c r="E164" s="113"/>
      <c r="F164" s="113"/>
      <c r="G164" s="113"/>
    </row>
    <row r="165" spans="2:7" x14ac:dyDescent="0.25">
      <c r="B165" s="113"/>
      <c r="C165" s="113"/>
      <c r="D165" s="113"/>
      <c r="E165" s="113"/>
      <c r="F165" s="113"/>
      <c r="G165" s="113"/>
    </row>
    <row r="166" spans="2:7" x14ac:dyDescent="0.25">
      <c r="B166" s="113"/>
      <c r="C166" s="113"/>
      <c r="D166" s="113"/>
      <c r="E166" s="113"/>
      <c r="F166" s="113"/>
      <c r="G166" s="113"/>
    </row>
    <row r="167" spans="2:7" x14ac:dyDescent="0.25">
      <c r="B167" s="113"/>
      <c r="C167" s="113"/>
      <c r="D167" s="113"/>
      <c r="E167" s="113"/>
      <c r="F167" s="113"/>
      <c r="G167" s="113"/>
    </row>
    <row r="168" spans="2:7" x14ac:dyDescent="0.25">
      <c r="B168" s="113"/>
      <c r="C168" s="113"/>
      <c r="D168" s="113"/>
      <c r="E168" s="113"/>
      <c r="F168" s="113"/>
      <c r="G168" s="113"/>
    </row>
    <row r="169" spans="2:7" x14ac:dyDescent="0.25">
      <c r="B169" s="113"/>
      <c r="C169" s="113"/>
      <c r="D169" s="113"/>
      <c r="E169" s="113"/>
      <c r="F169" s="113"/>
      <c r="G169" s="113"/>
    </row>
    <row r="170" spans="2:7" x14ac:dyDescent="0.25">
      <c r="B170" s="113"/>
      <c r="C170" s="113"/>
      <c r="D170" s="113"/>
      <c r="E170" s="113"/>
      <c r="F170" s="113"/>
      <c r="G170" s="113"/>
    </row>
    <row r="171" spans="2:7" x14ac:dyDescent="0.25">
      <c r="B171" s="113"/>
      <c r="C171" s="113"/>
      <c r="D171" s="113"/>
      <c r="E171" s="113"/>
      <c r="F171" s="113"/>
      <c r="G171" s="113"/>
    </row>
    <row r="172" spans="2:7" x14ac:dyDescent="0.25">
      <c r="B172" s="113"/>
      <c r="C172" s="113"/>
      <c r="D172" s="113"/>
      <c r="E172" s="113"/>
      <c r="F172" s="113"/>
      <c r="G172" s="113"/>
    </row>
    <row r="173" spans="2:7" x14ac:dyDescent="0.25">
      <c r="B173" s="113"/>
      <c r="C173" s="113"/>
      <c r="D173" s="113"/>
      <c r="E173" s="113"/>
      <c r="F173" s="113"/>
      <c r="G173" s="113"/>
    </row>
    <row r="174" spans="2:7" x14ac:dyDescent="0.25">
      <c r="B174" s="113"/>
      <c r="C174" s="113"/>
      <c r="D174" s="113"/>
      <c r="E174" s="113"/>
      <c r="F174" s="113"/>
      <c r="G174" s="113"/>
    </row>
    <row r="175" spans="2:7" x14ac:dyDescent="0.25">
      <c r="B175" s="113"/>
      <c r="C175" s="113"/>
      <c r="D175" s="113"/>
      <c r="E175" s="113"/>
      <c r="F175" s="113"/>
      <c r="G175" s="113"/>
    </row>
    <row r="176" spans="2:7" x14ac:dyDescent="0.25">
      <c r="B176" s="113"/>
      <c r="C176" s="113"/>
      <c r="D176" s="113"/>
      <c r="E176" s="113"/>
      <c r="F176" s="113"/>
      <c r="G176" s="113"/>
    </row>
    <row r="177" spans="2:7" x14ac:dyDescent="0.25">
      <c r="B177" s="113"/>
      <c r="C177" s="113"/>
      <c r="D177" s="113"/>
      <c r="E177" s="113"/>
      <c r="F177" s="113"/>
      <c r="G177" s="113"/>
    </row>
    <row r="178" spans="2:7" x14ac:dyDescent="0.25">
      <c r="B178" s="113"/>
      <c r="C178" s="113"/>
      <c r="D178" s="113"/>
      <c r="E178" s="113"/>
      <c r="F178" s="113"/>
      <c r="G178" s="113"/>
    </row>
    <row r="179" spans="2:7" x14ac:dyDescent="0.25">
      <c r="B179" s="113"/>
      <c r="C179" s="113"/>
      <c r="D179" s="113"/>
      <c r="E179" s="113"/>
      <c r="F179" s="113"/>
      <c r="G179" s="113"/>
    </row>
    <row r="180" spans="2:7" x14ac:dyDescent="0.25">
      <c r="B180" s="113"/>
      <c r="C180" s="113"/>
      <c r="D180" s="113"/>
      <c r="E180" s="113"/>
      <c r="F180" s="113"/>
      <c r="G180" s="113"/>
    </row>
    <row r="181" spans="2:7" x14ac:dyDescent="0.25">
      <c r="B181" s="113"/>
      <c r="C181" s="113"/>
      <c r="D181" s="113"/>
      <c r="E181" s="113"/>
      <c r="F181" s="113"/>
      <c r="G181" s="113"/>
    </row>
    <row r="182" spans="2:7" x14ac:dyDescent="0.25">
      <c r="B182" s="113"/>
      <c r="C182" s="113"/>
      <c r="D182" s="113"/>
      <c r="E182" s="113"/>
      <c r="F182" s="113"/>
      <c r="G182" s="113"/>
    </row>
    <row r="183" spans="2:7" x14ac:dyDescent="0.25">
      <c r="B183" s="113"/>
      <c r="C183" s="113"/>
      <c r="D183" s="113"/>
      <c r="E183" s="113"/>
      <c r="F183" s="113"/>
      <c r="G183" s="113"/>
    </row>
    <row r="184" spans="2:7" x14ac:dyDescent="0.25">
      <c r="B184" s="113"/>
      <c r="C184" s="113"/>
      <c r="D184" s="113"/>
      <c r="E184" s="113"/>
      <c r="F184" s="113"/>
      <c r="G184" s="113"/>
    </row>
    <row r="185" spans="2:7" x14ac:dyDescent="0.25">
      <c r="B185" s="113"/>
      <c r="C185" s="113"/>
      <c r="D185" s="113"/>
      <c r="E185" s="113"/>
      <c r="F185" s="113"/>
      <c r="G185" s="113"/>
    </row>
    <row r="186" spans="2:7" x14ac:dyDescent="0.25">
      <c r="B186" s="113"/>
      <c r="C186" s="113"/>
      <c r="D186" s="113"/>
      <c r="E186" s="113"/>
      <c r="F186" s="113"/>
      <c r="G186" s="113"/>
    </row>
    <row r="187" spans="2:7" x14ac:dyDescent="0.25">
      <c r="B187" s="113"/>
      <c r="C187" s="113"/>
      <c r="D187" s="113"/>
      <c r="E187" s="113"/>
      <c r="F187" s="113"/>
      <c r="G187" s="113"/>
    </row>
    <row r="188" spans="2:7" x14ac:dyDescent="0.25">
      <c r="B188" s="113"/>
      <c r="C188" s="113"/>
      <c r="D188" s="113"/>
      <c r="E188" s="113"/>
      <c r="F188" s="113"/>
      <c r="G188" s="113"/>
    </row>
    <row r="189" spans="2:7" x14ac:dyDescent="0.25">
      <c r="B189" s="113"/>
      <c r="C189" s="113"/>
      <c r="D189" s="113"/>
      <c r="E189" s="113"/>
      <c r="F189" s="113"/>
      <c r="G189" s="113"/>
    </row>
    <row r="190" spans="2:7" x14ac:dyDescent="0.25">
      <c r="B190" s="113"/>
      <c r="C190" s="113"/>
      <c r="D190" s="113"/>
      <c r="E190" s="113"/>
      <c r="F190" s="113"/>
      <c r="G190" s="113"/>
    </row>
    <row r="191" spans="2:7" x14ac:dyDescent="0.25">
      <c r="B191" s="113"/>
      <c r="C191" s="113"/>
      <c r="D191" s="113"/>
      <c r="E191" s="113"/>
      <c r="F191" s="113"/>
      <c r="G191" s="113"/>
    </row>
    <row r="192" spans="2:7" x14ac:dyDescent="0.25">
      <c r="B192" s="113"/>
      <c r="C192" s="113"/>
      <c r="D192" s="113"/>
      <c r="E192" s="113"/>
      <c r="F192" s="113"/>
      <c r="G192" s="113"/>
    </row>
    <row r="193" spans="2:7" x14ac:dyDescent="0.25">
      <c r="B193" s="113"/>
      <c r="C193" s="113"/>
      <c r="D193" s="113"/>
      <c r="E193" s="113"/>
      <c r="F193" s="113"/>
      <c r="G193" s="113"/>
    </row>
    <row r="194" spans="2:7" x14ac:dyDescent="0.25">
      <c r="B194" s="113"/>
      <c r="C194" s="113"/>
      <c r="D194" s="113"/>
      <c r="E194" s="113"/>
      <c r="F194" s="113"/>
      <c r="G194" s="113"/>
    </row>
    <row r="195" spans="2:7" x14ac:dyDescent="0.25">
      <c r="B195" s="113"/>
      <c r="C195" s="113"/>
      <c r="D195" s="113"/>
      <c r="E195" s="113"/>
      <c r="F195" s="113"/>
      <c r="G195" s="113"/>
    </row>
    <row r="196" spans="2:7" x14ac:dyDescent="0.25">
      <c r="B196" s="113"/>
      <c r="C196" s="113"/>
      <c r="D196" s="113"/>
      <c r="E196" s="113"/>
      <c r="F196" s="113"/>
      <c r="G196" s="113"/>
    </row>
    <row r="197" spans="2:7" x14ac:dyDescent="0.25">
      <c r="B197" s="113"/>
      <c r="C197" s="113"/>
      <c r="D197" s="113"/>
      <c r="E197" s="113"/>
      <c r="F197" s="113"/>
      <c r="G197" s="113"/>
    </row>
    <row r="198" spans="2:7" x14ac:dyDescent="0.25">
      <c r="B198" s="113"/>
      <c r="C198" s="113"/>
      <c r="D198" s="113"/>
      <c r="E198" s="113"/>
      <c r="F198" s="113"/>
      <c r="G198" s="113"/>
    </row>
    <row r="199" spans="2:7" x14ac:dyDescent="0.25">
      <c r="B199" s="113"/>
      <c r="C199" s="113"/>
      <c r="D199" s="113"/>
      <c r="E199" s="113"/>
      <c r="F199" s="113"/>
      <c r="G199" s="113"/>
    </row>
    <row r="200" spans="2:7" x14ac:dyDescent="0.25">
      <c r="B200" s="113"/>
      <c r="C200" s="113"/>
      <c r="D200" s="113"/>
      <c r="E200" s="113"/>
      <c r="F200" s="113"/>
      <c r="G200" s="113"/>
    </row>
    <row r="201" spans="2:7" x14ac:dyDescent="0.25">
      <c r="B201" s="113"/>
      <c r="C201" s="113"/>
      <c r="D201" s="113"/>
      <c r="E201" s="113"/>
      <c r="F201" s="113"/>
      <c r="G201" s="113"/>
    </row>
    <row r="202" spans="2:7" x14ac:dyDescent="0.25">
      <c r="B202" s="113"/>
      <c r="C202" s="113"/>
      <c r="D202" s="113"/>
      <c r="E202" s="113"/>
      <c r="F202" s="113"/>
      <c r="G202" s="113"/>
    </row>
    <row r="203" spans="2:7" x14ac:dyDescent="0.25">
      <c r="B203" s="113"/>
      <c r="C203" s="113"/>
      <c r="D203" s="113"/>
      <c r="E203" s="113"/>
      <c r="F203" s="113"/>
      <c r="G203" s="113"/>
    </row>
    <row r="204" spans="2:7" x14ac:dyDescent="0.25">
      <c r="B204" s="113"/>
      <c r="C204" s="113"/>
      <c r="D204" s="113"/>
      <c r="E204" s="113"/>
      <c r="F204" s="113"/>
      <c r="G204" s="113"/>
    </row>
    <row r="205" spans="2:7" x14ac:dyDescent="0.25">
      <c r="B205" s="113"/>
      <c r="C205" s="113"/>
      <c r="D205" s="113"/>
      <c r="E205" s="113"/>
      <c r="F205" s="113"/>
      <c r="G205" s="113"/>
    </row>
    <row r="206" spans="2:7" x14ac:dyDescent="0.25">
      <c r="B206" s="113"/>
      <c r="C206" s="113"/>
      <c r="D206" s="113"/>
      <c r="E206" s="113"/>
      <c r="F206" s="113"/>
      <c r="G206" s="113"/>
    </row>
    <row r="207" spans="2:7" x14ac:dyDescent="0.25">
      <c r="B207" s="113"/>
      <c r="C207" s="113"/>
      <c r="D207" s="113"/>
      <c r="E207" s="113"/>
      <c r="F207" s="113"/>
      <c r="G207" s="113"/>
    </row>
    <row r="208" spans="2:7" x14ac:dyDescent="0.25">
      <c r="B208" s="113"/>
      <c r="C208" s="113"/>
      <c r="D208" s="113"/>
      <c r="E208" s="113"/>
      <c r="F208" s="113"/>
      <c r="G208" s="113"/>
    </row>
    <row r="209" spans="2:7" x14ac:dyDescent="0.25">
      <c r="B209" s="113"/>
      <c r="C209" s="113"/>
      <c r="D209" s="113"/>
      <c r="E209" s="113"/>
      <c r="F209" s="113"/>
      <c r="G209" s="113"/>
    </row>
    <row r="210" spans="2:7" x14ac:dyDescent="0.25">
      <c r="B210" s="113"/>
      <c r="C210" s="113"/>
      <c r="D210" s="113"/>
      <c r="E210" s="113"/>
      <c r="F210" s="113"/>
      <c r="G210" s="113"/>
    </row>
    <row r="211" spans="2:7" x14ac:dyDescent="0.25">
      <c r="B211" s="113"/>
      <c r="C211" s="113"/>
      <c r="D211" s="113"/>
      <c r="E211" s="113"/>
      <c r="F211" s="113"/>
      <c r="G211" s="113"/>
    </row>
    <row r="212" spans="2:7" x14ac:dyDescent="0.25">
      <c r="B212" s="113"/>
      <c r="C212" s="113"/>
      <c r="D212" s="113"/>
      <c r="E212" s="113"/>
      <c r="F212" s="113"/>
      <c r="G212" s="113"/>
    </row>
    <row r="213" spans="2:7" x14ac:dyDescent="0.25">
      <c r="B213" s="113"/>
      <c r="C213" s="113"/>
      <c r="D213" s="113"/>
      <c r="E213" s="113"/>
      <c r="F213" s="113"/>
      <c r="G213" s="113"/>
    </row>
    <row r="214" spans="2:7" x14ac:dyDescent="0.25">
      <c r="B214" s="113"/>
      <c r="C214" s="113"/>
      <c r="D214" s="113"/>
      <c r="E214" s="113"/>
      <c r="F214" s="113"/>
      <c r="G214" s="113"/>
    </row>
    <row r="215" spans="2:7" x14ac:dyDescent="0.25">
      <c r="B215" s="113"/>
      <c r="C215" s="113"/>
      <c r="D215" s="113"/>
      <c r="E215" s="113"/>
      <c r="F215" s="113"/>
      <c r="G215" s="113"/>
    </row>
    <row r="216" spans="2:7" x14ac:dyDescent="0.25">
      <c r="B216" s="113"/>
      <c r="C216" s="113"/>
      <c r="D216" s="113"/>
      <c r="E216" s="113"/>
      <c r="F216" s="113"/>
      <c r="G216" s="113"/>
    </row>
    <row r="217" spans="2:7" x14ac:dyDescent="0.25">
      <c r="B217" s="113"/>
      <c r="C217" s="113"/>
      <c r="D217" s="113"/>
      <c r="E217" s="113"/>
      <c r="F217" s="113"/>
      <c r="G217" s="113"/>
    </row>
    <row r="218" spans="2:7" x14ac:dyDescent="0.25">
      <c r="B218" s="113"/>
      <c r="C218" s="113"/>
      <c r="D218" s="113"/>
      <c r="E218" s="113"/>
      <c r="F218" s="113"/>
      <c r="G218" s="113"/>
    </row>
    <row r="219" spans="2:7" x14ac:dyDescent="0.25">
      <c r="B219" s="113"/>
      <c r="C219" s="113"/>
      <c r="D219" s="113"/>
      <c r="E219" s="113"/>
      <c r="F219" s="113"/>
      <c r="G219" s="113"/>
    </row>
    <row r="220" spans="2:7" x14ac:dyDescent="0.25">
      <c r="B220" s="113"/>
      <c r="C220" s="113"/>
      <c r="D220" s="113"/>
      <c r="E220" s="113"/>
      <c r="F220" s="113"/>
      <c r="G220" s="113"/>
    </row>
    <row r="221" spans="2:7" x14ac:dyDescent="0.25">
      <c r="B221" s="113"/>
      <c r="C221" s="113"/>
      <c r="D221" s="113"/>
      <c r="E221" s="113"/>
      <c r="F221" s="113"/>
      <c r="G221" s="113"/>
    </row>
    <row r="222" spans="2:7" x14ac:dyDescent="0.25">
      <c r="B222" s="113"/>
      <c r="C222" s="113"/>
      <c r="D222" s="113"/>
      <c r="E222" s="113"/>
      <c r="F222" s="113"/>
      <c r="G222" s="113"/>
    </row>
    <row r="223" spans="2:7" x14ac:dyDescent="0.25">
      <c r="B223" s="113"/>
      <c r="C223" s="113"/>
      <c r="D223" s="113"/>
      <c r="E223" s="113"/>
      <c r="F223" s="113"/>
      <c r="G223" s="113"/>
    </row>
    <row r="224" spans="2:7" x14ac:dyDescent="0.25">
      <c r="B224" s="113"/>
      <c r="C224" s="113"/>
      <c r="D224" s="113"/>
      <c r="E224" s="113"/>
      <c r="F224" s="113"/>
      <c r="G224" s="113"/>
    </row>
    <row r="225" spans="2:7" x14ac:dyDescent="0.25">
      <c r="B225" s="113"/>
      <c r="C225" s="113"/>
      <c r="D225" s="113"/>
      <c r="E225" s="113"/>
      <c r="F225" s="113"/>
      <c r="G225" s="113"/>
    </row>
    <row r="226" spans="2:7" x14ac:dyDescent="0.25">
      <c r="B226" s="113"/>
      <c r="C226" s="113"/>
      <c r="D226" s="113"/>
      <c r="E226" s="113"/>
      <c r="F226" s="113"/>
      <c r="G226" s="113"/>
    </row>
    <row r="227" spans="2:7" x14ac:dyDescent="0.25">
      <c r="B227" s="113"/>
      <c r="C227" s="113"/>
      <c r="D227" s="113"/>
      <c r="E227" s="113"/>
      <c r="F227" s="113"/>
      <c r="G227" s="113"/>
    </row>
    <row r="228" spans="2:7" x14ac:dyDescent="0.25">
      <c r="B228" s="113"/>
      <c r="C228" s="113"/>
      <c r="D228" s="113"/>
      <c r="E228" s="113"/>
      <c r="F228" s="113"/>
      <c r="G228" s="113"/>
    </row>
    <row r="229" spans="2:7" x14ac:dyDescent="0.25">
      <c r="B229" s="113"/>
      <c r="C229" s="113"/>
      <c r="D229" s="113"/>
      <c r="E229" s="113"/>
      <c r="F229" s="113"/>
      <c r="G229" s="113"/>
    </row>
    <row r="230" spans="2:7" x14ac:dyDescent="0.25">
      <c r="B230" s="113"/>
      <c r="C230" s="113"/>
      <c r="D230" s="113"/>
      <c r="E230" s="113"/>
      <c r="F230" s="113"/>
      <c r="G230" s="113"/>
    </row>
    <row r="231" spans="2:7" x14ac:dyDescent="0.25">
      <c r="B231" s="113"/>
      <c r="C231" s="113"/>
      <c r="D231" s="113"/>
      <c r="E231" s="113"/>
      <c r="F231" s="113"/>
      <c r="G231" s="113"/>
    </row>
    <row r="232" spans="2:7" x14ac:dyDescent="0.25">
      <c r="B232" s="113"/>
      <c r="C232" s="113"/>
      <c r="D232" s="113"/>
      <c r="E232" s="113"/>
      <c r="F232" s="113"/>
      <c r="G232" s="113"/>
    </row>
    <row r="233" spans="2:7" x14ac:dyDescent="0.25">
      <c r="B233" s="113"/>
      <c r="C233" s="113"/>
      <c r="D233" s="113"/>
      <c r="E233" s="113"/>
      <c r="F233" s="113"/>
      <c r="G233" s="113"/>
    </row>
    <row r="234" spans="2:7" x14ac:dyDescent="0.25">
      <c r="B234" s="113"/>
      <c r="C234" s="113"/>
      <c r="D234" s="113"/>
      <c r="E234" s="113"/>
      <c r="F234" s="113"/>
      <c r="G234" s="113"/>
    </row>
    <row r="235" spans="2:7" x14ac:dyDescent="0.25">
      <c r="B235" s="113"/>
      <c r="C235" s="113"/>
      <c r="D235" s="113"/>
      <c r="E235" s="113"/>
      <c r="F235" s="113"/>
      <c r="G235" s="113"/>
    </row>
    <row r="236" spans="2:7" x14ac:dyDescent="0.25">
      <c r="B236" s="113"/>
      <c r="C236" s="113"/>
      <c r="D236" s="113"/>
      <c r="E236" s="113"/>
      <c r="F236" s="113"/>
      <c r="G236" s="113"/>
    </row>
    <row r="237" spans="2:7" x14ac:dyDescent="0.25">
      <c r="B237" s="113"/>
      <c r="C237" s="113"/>
      <c r="D237" s="113"/>
      <c r="E237" s="113"/>
      <c r="F237" s="113"/>
      <c r="G237" s="113"/>
    </row>
    <row r="238" spans="2:7" x14ac:dyDescent="0.25">
      <c r="B238" s="113"/>
      <c r="C238" s="113"/>
      <c r="D238" s="113"/>
      <c r="E238" s="113"/>
      <c r="F238" s="113"/>
      <c r="G238" s="113"/>
    </row>
    <row r="239" spans="2:7" x14ac:dyDescent="0.25">
      <c r="B239" s="113"/>
      <c r="C239" s="113"/>
      <c r="D239" s="113"/>
      <c r="E239" s="113"/>
      <c r="F239" s="113"/>
      <c r="G239" s="113"/>
    </row>
    <row r="240" spans="2:7" x14ac:dyDescent="0.25">
      <c r="B240" s="113"/>
      <c r="C240" s="113"/>
      <c r="D240" s="113"/>
      <c r="E240" s="113"/>
      <c r="F240" s="113"/>
      <c r="G240" s="113"/>
    </row>
    <row r="241" spans="2:7" x14ac:dyDescent="0.25">
      <c r="B241" s="113"/>
      <c r="C241" s="113"/>
      <c r="D241" s="113"/>
      <c r="E241" s="113"/>
      <c r="F241" s="113"/>
      <c r="G241" s="113"/>
    </row>
    <row r="242" spans="2:7" x14ac:dyDescent="0.25">
      <c r="B242" s="113"/>
      <c r="C242" s="113"/>
      <c r="D242" s="113"/>
      <c r="E242" s="113"/>
      <c r="F242" s="113"/>
      <c r="G242" s="113"/>
    </row>
    <row r="243" spans="2:7" x14ac:dyDescent="0.25">
      <c r="B243" s="113"/>
      <c r="C243" s="113"/>
      <c r="D243" s="113"/>
      <c r="E243" s="113"/>
      <c r="F243" s="113"/>
      <c r="G243" s="113"/>
    </row>
    <row r="244" spans="2:7" x14ac:dyDescent="0.25">
      <c r="B244" s="113"/>
      <c r="C244" s="113"/>
      <c r="D244" s="113"/>
      <c r="E244" s="113"/>
      <c r="F244" s="113"/>
      <c r="G244" s="113"/>
    </row>
    <row r="245" spans="2:7" x14ac:dyDescent="0.25">
      <c r="B245" s="113"/>
      <c r="C245" s="113"/>
      <c r="D245" s="113"/>
      <c r="E245" s="113"/>
      <c r="F245" s="113"/>
      <c r="G245" s="113"/>
    </row>
    <row r="246" spans="2:7" x14ac:dyDescent="0.25">
      <c r="B246" s="113"/>
      <c r="C246" s="113"/>
      <c r="D246" s="113"/>
      <c r="E246" s="113"/>
      <c r="F246" s="113"/>
      <c r="G246" s="113"/>
    </row>
    <row r="247" spans="2:7" x14ac:dyDescent="0.25">
      <c r="B247" s="113"/>
      <c r="C247" s="113"/>
      <c r="D247" s="113"/>
      <c r="E247" s="113"/>
      <c r="F247" s="113"/>
      <c r="G247" s="113"/>
    </row>
    <row r="248" spans="2:7" x14ac:dyDescent="0.25">
      <c r="B248" s="113"/>
      <c r="C248" s="113"/>
      <c r="D248" s="113"/>
      <c r="E248" s="113"/>
      <c r="F248" s="113"/>
      <c r="G248" s="113"/>
    </row>
    <row r="249" spans="2:7" x14ac:dyDescent="0.25">
      <c r="B249" s="113"/>
      <c r="C249" s="113"/>
      <c r="D249" s="113"/>
      <c r="E249" s="113"/>
      <c r="F249" s="113"/>
      <c r="G249" s="113"/>
    </row>
    <row r="250" spans="2:7" x14ac:dyDescent="0.25">
      <c r="B250" s="113"/>
      <c r="C250" s="113"/>
      <c r="D250" s="113"/>
      <c r="E250" s="113"/>
      <c r="F250" s="113"/>
      <c r="G250" s="113"/>
    </row>
    <row r="251" spans="2:7" x14ac:dyDescent="0.25">
      <c r="B251" s="113"/>
      <c r="C251" s="113"/>
      <c r="D251" s="113"/>
      <c r="E251" s="113"/>
      <c r="F251" s="113"/>
      <c r="G251" s="113"/>
    </row>
    <row r="252" spans="2:7" x14ac:dyDescent="0.25">
      <c r="B252" s="113"/>
      <c r="C252" s="113"/>
      <c r="D252" s="113"/>
      <c r="E252" s="113"/>
      <c r="F252" s="113"/>
      <c r="G252" s="113"/>
    </row>
    <row r="253" spans="2:7" x14ac:dyDescent="0.25">
      <c r="B253" s="113"/>
      <c r="C253" s="113"/>
      <c r="D253" s="113"/>
      <c r="E253" s="113"/>
      <c r="F253" s="113"/>
      <c r="G253" s="113"/>
    </row>
    <row r="254" spans="2:7" x14ac:dyDescent="0.25">
      <c r="B254" s="113"/>
      <c r="C254" s="113"/>
      <c r="D254" s="113"/>
      <c r="E254" s="113"/>
      <c r="F254" s="113"/>
      <c r="G254" s="113"/>
    </row>
    <row r="255" spans="2:7" x14ac:dyDescent="0.25">
      <c r="B255" s="113"/>
      <c r="C255" s="113"/>
      <c r="D255" s="113"/>
      <c r="E255" s="113"/>
      <c r="F255" s="113"/>
      <c r="G255" s="113"/>
    </row>
    <row r="256" spans="2:7" x14ac:dyDescent="0.25">
      <c r="B256" s="113"/>
      <c r="C256" s="113"/>
      <c r="D256" s="113"/>
      <c r="E256" s="113"/>
      <c r="F256" s="113"/>
      <c r="G256" s="113"/>
    </row>
    <row r="257" spans="2:7" x14ac:dyDescent="0.25">
      <c r="B257" s="113"/>
      <c r="C257" s="113"/>
      <c r="D257" s="113"/>
      <c r="E257" s="113"/>
      <c r="F257" s="113"/>
      <c r="G257" s="113"/>
    </row>
    <row r="258" spans="2:7" x14ac:dyDescent="0.25">
      <c r="B258" s="113"/>
      <c r="C258" s="113"/>
      <c r="D258" s="113"/>
      <c r="E258" s="113"/>
      <c r="F258" s="113"/>
      <c r="G258" s="113"/>
    </row>
    <row r="259" spans="2:7" x14ac:dyDescent="0.25">
      <c r="B259" s="113"/>
      <c r="C259" s="113"/>
      <c r="D259" s="113"/>
      <c r="E259" s="113"/>
      <c r="F259" s="113"/>
      <c r="G259" s="113"/>
    </row>
    <row r="260" spans="2:7" x14ac:dyDescent="0.25">
      <c r="B260" s="113"/>
      <c r="C260" s="113"/>
      <c r="D260" s="113"/>
      <c r="E260" s="113"/>
      <c r="F260" s="113"/>
      <c r="G260" s="113"/>
    </row>
    <row r="261" spans="2:7" x14ac:dyDescent="0.25">
      <c r="B261" s="113"/>
      <c r="C261" s="113"/>
      <c r="D261" s="113"/>
      <c r="E261" s="113"/>
      <c r="F261" s="113"/>
      <c r="G261" s="113"/>
    </row>
    <row r="262" spans="2:7" x14ac:dyDescent="0.25">
      <c r="B262" s="113"/>
      <c r="C262" s="113"/>
      <c r="D262" s="113"/>
      <c r="E262" s="113"/>
      <c r="F262" s="113"/>
      <c r="G262" s="113"/>
    </row>
    <row r="263" spans="2:7" x14ac:dyDescent="0.25">
      <c r="B263" s="113"/>
      <c r="C263" s="113"/>
      <c r="D263" s="113"/>
      <c r="E263" s="113"/>
      <c r="F263" s="113"/>
      <c r="G263" s="113"/>
    </row>
    <row r="264" spans="2:7" x14ac:dyDescent="0.25">
      <c r="B264" s="113"/>
      <c r="C264" s="113"/>
      <c r="D264" s="113"/>
      <c r="E264" s="113"/>
      <c r="F264" s="113"/>
      <c r="G264" s="113"/>
    </row>
    <row r="265" spans="2:7" x14ac:dyDescent="0.25">
      <c r="B265" s="113"/>
      <c r="C265" s="113"/>
      <c r="D265" s="113"/>
      <c r="E265" s="113"/>
      <c r="F265" s="113"/>
      <c r="G265" s="113"/>
    </row>
    <row r="266" spans="2:7" x14ac:dyDescent="0.25">
      <c r="B266" s="113"/>
      <c r="C266" s="113"/>
      <c r="D266" s="113"/>
      <c r="E266" s="113"/>
      <c r="F266" s="113"/>
      <c r="G266" s="113"/>
    </row>
    <row r="267" spans="2:7" x14ac:dyDescent="0.25">
      <c r="B267" s="113"/>
      <c r="C267" s="113"/>
      <c r="D267" s="113"/>
      <c r="E267" s="113"/>
      <c r="F267" s="113"/>
      <c r="G267" s="113"/>
    </row>
    <row r="268" spans="2:7" x14ac:dyDescent="0.25">
      <c r="B268" s="113"/>
      <c r="C268" s="113"/>
      <c r="D268" s="113"/>
      <c r="E268" s="113"/>
      <c r="F268" s="113"/>
      <c r="G268" s="113"/>
    </row>
    <row r="269" spans="2:7" x14ac:dyDescent="0.25">
      <c r="B269" s="113"/>
      <c r="C269" s="113"/>
      <c r="D269" s="113"/>
      <c r="E269" s="113"/>
      <c r="F269" s="113"/>
      <c r="G269" s="113"/>
    </row>
    <row r="270" spans="2:7" x14ac:dyDescent="0.25">
      <c r="B270" s="113"/>
      <c r="C270" s="113"/>
      <c r="D270" s="113"/>
      <c r="E270" s="113"/>
      <c r="F270" s="113"/>
      <c r="G270" s="113"/>
    </row>
    <row r="271" spans="2:7" x14ac:dyDescent="0.25">
      <c r="B271" s="113"/>
      <c r="C271" s="113"/>
      <c r="D271" s="113"/>
      <c r="E271" s="113"/>
      <c r="F271" s="113"/>
      <c r="G271" s="113"/>
    </row>
    <row r="272" spans="2:7" x14ac:dyDescent="0.25">
      <c r="B272" s="113"/>
      <c r="C272" s="113"/>
      <c r="D272" s="113"/>
      <c r="E272" s="113"/>
      <c r="F272" s="113"/>
      <c r="G272" s="113"/>
    </row>
    <row r="273" spans="2:7" x14ac:dyDescent="0.25">
      <c r="B273" s="113"/>
      <c r="C273" s="113"/>
      <c r="D273" s="113"/>
      <c r="E273" s="113"/>
      <c r="F273" s="113"/>
      <c r="G273" s="113"/>
    </row>
    <row r="274" spans="2:7" x14ac:dyDescent="0.25">
      <c r="B274" s="113"/>
      <c r="C274" s="113"/>
      <c r="D274" s="113"/>
      <c r="E274" s="113"/>
      <c r="F274" s="113"/>
      <c r="G274" s="113"/>
    </row>
    <row r="275" spans="2:7" x14ac:dyDescent="0.25">
      <c r="B275" s="113"/>
      <c r="C275" s="113"/>
      <c r="D275" s="113"/>
      <c r="E275" s="113"/>
      <c r="F275" s="113"/>
      <c r="G275" s="113"/>
    </row>
    <row r="276" spans="2:7" x14ac:dyDescent="0.25">
      <c r="B276" s="113"/>
      <c r="C276" s="113"/>
      <c r="D276" s="113"/>
      <c r="E276" s="113"/>
      <c r="F276" s="113"/>
      <c r="G276" s="113"/>
    </row>
    <row r="277" spans="2:7" x14ac:dyDescent="0.25">
      <c r="B277" s="113"/>
      <c r="C277" s="113"/>
      <c r="D277" s="113"/>
      <c r="E277" s="113"/>
      <c r="F277" s="113"/>
      <c r="G277" s="113"/>
    </row>
    <row r="278" spans="2:7" x14ac:dyDescent="0.25">
      <c r="B278" s="113"/>
      <c r="C278" s="113"/>
      <c r="D278" s="113"/>
      <c r="E278" s="113"/>
      <c r="F278" s="113"/>
      <c r="G278" s="113"/>
    </row>
    <row r="279" spans="2:7" x14ac:dyDescent="0.25">
      <c r="B279" s="113"/>
      <c r="C279" s="113"/>
      <c r="D279" s="113"/>
      <c r="E279" s="113"/>
      <c r="F279" s="113"/>
      <c r="G279" s="113"/>
    </row>
    <row r="280" spans="2:7" x14ac:dyDescent="0.25">
      <c r="B280" s="113"/>
      <c r="C280" s="113"/>
      <c r="D280" s="113"/>
      <c r="E280" s="113"/>
      <c r="F280" s="113"/>
      <c r="G280" s="113"/>
    </row>
    <row r="281" spans="2:7" x14ac:dyDescent="0.25">
      <c r="B281" s="113"/>
      <c r="C281" s="113"/>
      <c r="D281" s="113"/>
      <c r="E281" s="113"/>
      <c r="F281" s="113"/>
      <c r="G281" s="113"/>
    </row>
    <row r="282" spans="2:7" x14ac:dyDescent="0.25">
      <c r="B282" s="113"/>
      <c r="C282" s="113"/>
      <c r="D282" s="113"/>
      <c r="E282" s="113"/>
      <c r="F282" s="113"/>
      <c r="G282" s="113"/>
    </row>
    <row r="283" spans="2:7" x14ac:dyDescent="0.25">
      <c r="B283" s="113"/>
      <c r="C283" s="113"/>
      <c r="D283" s="113"/>
      <c r="E283" s="113"/>
      <c r="F283" s="113"/>
      <c r="G283" s="113"/>
    </row>
    <row r="284" spans="2:7" x14ac:dyDescent="0.25">
      <c r="B284" s="113"/>
      <c r="C284" s="113"/>
      <c r="D284" s="113"/>
      <c r="E284" s="113"/>
      <c r="F284" s="113"/>
      <c r="G284" s="113"/>
    </row>
    <row r="285" spans="2:7" x14ac:dyDescent="0.25">
      <c r="B285" s="113"/>
      <c r="C285" s="113"/>
      <c r="D285" s="113"/>
      <c r="E285" s="113"/>
      <c r="F285" s="113"/>
      <c r="G285" s="113"/>
    </row>
    <row r="286" spans="2:7" x14ac:dyDescent="0.25">
      <c r="B286" s="113"/>
      <c r="C286" s="113"/>
      <c r="D286" s="113"/>
      <c r="E286" s="113"/>
      <c r="F286" s="113"/>
      <c r="G286" s="113"/>
    </row>
    <row r="287" spans="2:7" x14ac:dyDescent="0.25">
      <c r="B287" s="113"/>
      <c r="C287" s="113"/>
      <c r="D287" s="113"/>
      <c r="E287" s="113"/>
      <c r="F287" s="113"/>
      <c r="G287" s="113"/>
    </row>
    <row r="288" spans="2:7" x14ac:dyDescent="0.25">
      <c r="B288" s="113"/>
      <c r="C288" s="113"/>
      <c r="D288" s="113"/>
      <c r="E288" s="113"/>
      <c r="F288" s="113"/>
      <c r="G288" s="113"/>
    </row>
    <row r="289" spans="2:7" x14ac:dyDescent="0.25">
      <c r="B289" s="113"/>
      <c r="C289" s="113"/>
      <c r="D289" s="113"/>
      <c r="E289" s="113"/>
      <c r="F289" s="113"/>
      <c r="G289" s="113"/>
    </row>
    <row r="290" spans="2:7" x14ac:dyDescent="0.25">
      <c r="B290" s="113"/>
      <c r="C290" s="113"/>
      <c r="D290" s="113"/>
      <c r="E290" s="113"/>
      <c r="F290" s="113"/>
      <c r="G290" s="113"/>
    </row>
    <row r="291" spans="2:7" x14ac:dyDescent="0.25">
      <c r="B291" s="113"/>
      <c r="C291" s="113"/>
      <c r="D291" s="113"/>
      <c r="E291" s="113"/>
      <c r="F291" s="113"/>
      <c r="G291" s="113"/>
    </row>
    <row r="292" spans="2:7" x14ac:dyDescent="0.25">
      <c r="B292" s="113"/>
      <c r="C292" s="113"/>
      <c r="D292" s="113"/>
      <c r="E292" s="113"/>
      <c r="F292" s="113"/>
      <c r="G292" s="113"/>
    </row>
    <row r="293" spans="2:7" x14ac:dyDescent="0.25">
      <c r="B293" s="113"/>
      <c r="C293" s="113"/>
      <c r="D293" s="113"/>
      <c r="E293" s="113"/>
      <c r="F293" s="113"/>
      <c r="G293" s="113"/>
    </row>
    <row r="294" spans="2:7" x14ac:dyDescent="0.25">
      <c r="B294" s="113"/>
      <c r="C294" s="113"/>
      <c r="D294" s="113"/>
      <c r="E294" s="113"/>
      <c r="F294" s="113"/>
      <c r="G294" s="113"/>
    </row>
    <row r="295" spans="2:7" x14ac:dyDescent="0.25">
      <c r="B295" s="113"/>
      <c r="C295" s="113"/>
      <c r="D295" s="113"/>
      <c r="E295" s="113"/>
      <c r="F295" s="113"/>
      <c r="G295" s="113"/>
    </row>
    <row r="296" spans="2:7" x14ac:dyDescent="0.25">
      <c r="B296" s="113"/>
      <c r="C296" s="113"/>
      <c r="D296" s="113"/>
      <c r="E296" s="113"/>
      <c r="F296" s="113"/>
      <c r="G296" s="113"/>
    </row>
    <row r="297" spans="2:7" x14ac:dyDescent="0.25">
      <c r="B297" s="113"/>
      <c r="C297" s="113"/>
      <c r="D297" s="113"/>
      <c r="E297" s="113"/>
      <c r="F297" s="113"/>
      <c r="G297" s="113"/>
    </row>
    <row r="298" spans="2:7" x14ac:dyDescent="0.25">
      <c r="B298" s="113"/>
      <c r="C298" s="113"/>
      <c r="D298" s="113"/>
      <c r="E298" s="113"/>
      <c r="F298" s="113"/>
      <c r="G298" s="113"/>
    </row>
    <row r="299" spans="2:7" x14ac:dyDescent="0.25">
      <c r="B299" s="113"/>
      <c r="C299" s="113"/>
      <c r="D299" s="113"/>
      <c r="E299" s="113"/>
      <c r="F299" s="113"/>
      <c r="G299" s="113"/>
    </row>
    <row r="300" spans="2:7" x14ac:dyDescent="0.25">
      <c r="B300" s="113"/>
      <c r="C300" s="113"/>
      <c r="D300" s="113"/>
      <c r="E300" s="113"/>
      <c r="F300" s="113"/>
      <c r="G300" s="113"/>
    </row>
    <row r="301" spans="2:7" x14ac:dyDescent="0.25">
      <c r="B301" s="113"/>
      <c r="C301" s="113"/>
      <c r="D301" s="113"/>
      <c r="E301" s="113"/>
      <c r="F301" s="113"/>
      <c r="G301" s="113"/>
    </row>
    <row r="302" spans="2:7" x14ac:dyDescent="0.25">
      <c r="B302" s="113"/>
      <c r="C302" s="113"/>
      <c r="D302" s="113"/>
      <c r="E302" s="113"/>
      <c r="F302" s="113"/>
      <c r="G302" s="113"/>
    </row>
    <row r="303" spans="2:7" x14ac:dyDescent="0.25">
      <c r="B303" s="113"/>
      <c r="C303" s="113"/>
      <c r="D303" s="113"/>
      <c r="E303" s="113"/>
      <c r="F303" s="113"/>
      <c r="G303" s="113"/>
    </row>
    <row r="304" spans="2:7" x14ac:dyDescent="0.25">
      <c r="B304" s="113"/>
      <c r="C304" s="113"/>
      <c r="D304" s="113"/>
      <c r="E304" s="113"/>
      <c r="F304" s="113"/>
      <c r="G304" s="113"/>
    </row>
    <row r="305" spans="2:7" x14ac:dyDescent="0.25">
      <c r="B305" s="113"/>
      <c r="C305" s="113"/>
      <c r="D305" s="113"/>
      <c r="E305" s="113"/>
      <c r="F305" s="113"/>
      <c r="G305" s="113"/>
    </row>
    <row r="306" spans="2:7" x14ac:dyDescent="0.25">
      <c r="B306" s="113"/>
      <c r="C306" s="113"/>
      <c r="D306" s="113"/>
      <c r="E306" s="113"/>
      <c r="F306" s="113"/>
      <c r="G306" s="113"/>
    </row>
    <row r="307" spans="2:7" x14ac:dyDescent="0.25">
      <c r="B307" s="113"/>
      <c r="C307" s="113"/>
      <c r="D307" s="113"/>
      <c r="E307" s="113"/>
      <c r="F307" s="113"/>
      <c r="G307" s="113"/>
    </row>
    <row r="308" spans="2:7" x14ac:dyDescent="0.25">
      <c r="B308" s="113"/>
      <c r="C308" s="113"/>
      <c r="D308" s="113"/>
      <c r="E308" s="113"/>
      <c r="F308" s="113"/>
      <c r="G308" s="113"/>
    </row>
    <row r="309" spans="2:7" x14ac:dyDescent="0.25">
      <c r="B309" s="113"/>
      <c r="C309" s="113"/>
      <c r="D309" s="113"/>
      <c r="E309" s="113"/>
      <c r="F309" s="113"/>
      <c r="G309" s="113"/>
    </row>
    <row r="310" spans="2:7" x14ac:dyDescent="0.25">
      <c r="B310" s="113"/>
      <c r="C310" s="113"/>
      <c r="D310" s="113"/>
      <c r="E310" s="113"/>
      <c r="F310" s="113"/>
      <c r="G310" s="113"/>
    </row>
    <row r="311" spans="2:7" x14ac:dyDescent="0.25">
      <c r="B311" s="113"/>
      <c r="C311" s="113"/>
      <c r="D311" s="113"/>
      <c r="E311" s="113"/>
      <c r="F311" s="113"/>
      <c r="G311" s="113"/>
    </row>
    <row r="312" spans="2:7" x14ac:dyDescent="0.25">
      <c r="B312" s="113"/>
      <c r="C312" s="113"/>
      <c r="D312" s="113"/>
      <c r="E312" s="113"/>
      <c r="F312" s="113"/>
      <c r="G312" s="113"/>
    </row>
    <row r="313" spans="2:7" x14ac:dyDescent="0.25">
      <c r="B313" s="113"/>
      <c r="C313" s="113"/>
      <c r="D313" s="113"/>
      <c r="E313" s="113"/>
      <c r="F313" s="113"/>
      <c r="G313" s="113"/>
    </row>
    <row r="314" spans="2:7" x14ac:dyDescent="0.25">
      <c r="B314" s="113"/>
      <c r="C314" s="113"/>
      <c r="D314" s="113"/>
      <c r="E314" s="113"/>
      <c r="F314" s="113"/>
      <c r="G314" s="113"/>
    </row>
    <row r="315" spans="2:7" x14ac:dyDescent="0.25">
      <c r="B315" s="113"/>
      <c r="C315" s="113"/>
      <c r="D315" s="113"/>
      <c r="E315" s="113"/>
      <c r="F315" s="113"/>
      <c r="G315" s="113"/>
    </row>
    <row r="316" spans="2:7" x14ac:dyDescent="0.25">
      <c r="B316" s="113"/>
      <c r="C316" s="113"/>
      <c r="D316" s="113"/>
      <c r="E316" s="113"/>
      <c r="F316" s="113"/>
      <c r="G316" s="113"/>
    </row>
    <row r="317" spans="2:7" x14ac:dyDescent="0.25">
      <c r="B317" s="113"/>
      <c r="C317" s="113"/>
      <c r="D317" s="113"/>
      <c r="E317" s="113"/>
      <c r="F317" s="113"/>
      <c r="G317" s="113"/>
    </row>
    <row r="318" spans="2:7" x14ac:dyDescent="0.25">
      <c r="B318" s="113"/>
      <c r="C318" s="113"/>
      <c r="D318" s="113"/>
      <c r="E318" s="113"/>
      <c r="F318" s="113"/>
      <c r="G318" s="113"/>
    </row>
    <row r="319" spans="2:7" x14ac:dyDescent="0.25">
      <c r="B319" s="113"/>
      <c r="C319" s="113"/>
      <c r="D319" s="113"/>
      <c r="E319" s="113"/>
      <c r="F319" s="113"/>
      <c r="G319" s="113"/>
    </row>
    <row r="320" spans="2:7" x14ac:dyDescent="0.25">
      <c r="B320" s="113"/>
      <c r="C320" s="113"/>
      <c r="D320" s="113"/>
      <c r="E320" s="113"/>
      <c r="F320" s="113"/>
      <c r="G320" s="113"/>
    </row>
    <row r="321" spans="2:7" x14ac:dyDescent="0.25">
      <c r="B321" s="113"/>
      <c r="C321" s="113"/>
      <c r="D321" s="113"/>
      <c r="E321" s="113"/>
      <c r="F321" s="113"/>
      <c r="G321" s="113"/>
    </row>
    <row r="322" spans="2:7" x14ac:dyDescent="0.25">
      <c r="B322" s="113"/>
      <c r="C322" s="113"/>
      <c r="D322" s="113"/>
      <c r="E322" s="113"/>
      <c r="F322" s="113"/>
      <c r="G322" s="113"/>
    </row>
    <row r="323" spans="2:7" x14ac:dyDescent="0.25">
      <c r="B323" s="113"/>
      <c r="C323" s="113"/>
      <c r="D323" s="113"/>
      <c r="E323" s="113"/>
      <c r="F323" s="113"/>
      <c r="G323" s="113"/>
    </row>
    <row r="324" spans="2:7" x14ac:dyDescent="0.25">
      <c r="B324" s="113"/>
      <c r="C324" s="113"/>
      <c r="D324" s="113"/>
      <c r="E324" s="113"/>
      <c r="F324" s="113"/>
      <c r="G324" s="113"/>
    </row>
    <row r="325" spans="2:7" x14ac:dyDescent="0.25">
      <c r="B325" s="113"/>
      <c r="C325" s="113"/>
      <c r="D325" s="113"/>
      <c r="E325" s="113"/>
      <c r="F325" s="113"/>
      <c r="G325" s="113"/>
    </row>
    <row r="326" spans="2:7" x14ac:dyDescent="0.25">
      <c r="B326" s="113"/>
      <c r="C326" s="113"/>
      <c r="D326" s="113"/>
      <c r="E326" s="113"/>
      <c r="F326" s="113"/>
      <c r="G326" s="113"/>
    </row>
    <row r="327" spans="2:7" x14ac:dyDescent="0.25">
      <c r="B327" s="113"/>
      <c r="C327" s="113"/>
      <c r="D327" s="113"/>
      <c r="E327" s="113"/>
      <c r="F327" s="113"/>
      <c r="G327" s="113"/>
    </row>
    <row r="328" spans="2:7" x14ac:dyDescent="0.25">
      <c r="B328" s="113"/>
      <c r="C328" s="113"/>
      <c r="D328" s="113"/>
      <c r="E328" s="113"/>
      <c r="F328" s="113"/>
      <c r="G328" s="113"/>
    </row>
    <row r="329" spans="2:7" x14ac:dyDescent="0.25">
      <c r="B329" s="113"/>
      <c r="C329" s="113"/>
      <c r="D329" s="113"/>
      <c r="E329" s="113"/>
      <c r="F329" s="113"/>
      <c r="G329" s="113"/>
    </row>
    <row r="330" spans="2:7" x14ac:dyDescent="0.25">
      <c r="B330" s="113"/>
      <c r="C330" s="113"/>
      <c r="D330" s="113"/>
      <c r="E330" s="113"/>
      <c r="F330" s="113"/>
      <c r="G330" s="113"/>
    </row>
    <row r="331" spans="2:7" x14ac:dyDescent="0.25">
      <c r="B331" s="113"/>
      <c r="C331" s="113"/>
      <c r="D331" s="113"/>
      <c r="E331" s="113"/>
      <c r="F331" s="113"/>
      <c r="G331" s="113"/>
    </row>
    <row r="332" spans="2:7" x14ac:dyDescent="0.25">
      <c r="B332" s="113"/>
      <c r="C332" s="113"/>
      <c r="D332" s="113"/>
      <c r="E332" s="113"/>
      <c r="F332" s="113"/>
      <c r="G332" s="113"/>
    </row>
    <row r="333" spans="2:7" x14ac:dyDescent="0.25">
      <c r="B333" s="113"/>
      <c r="C333" s="113"/>
      <c r="D333" s="113"/>
      <c r="E333" s="113"/>
      <c r="F333" s="113"/>
      <c r="G333" s="113"/>
    </row>
    <row r="334" spans="2:7" x14ac:dyDescent="0.25">
      <c r="B334" s="113"/>
      <c r="C334" s="113"/>
      <c r="D334" s="113"/>
      <c r="E334" s="113"/>
      <c r="F334" s="113"/>
      <c r="G334" s="113"/>
    </row>
    <row r="335" spans="2:7" x14ac:dyDescent="0.25">
      <c r="B335" s="113"/>
      <c r="C335" s="113"/>
      <c r="D335" s="113"/>
      <c r="E335" s="113"/>
      <c r="F335" s="113"/>
      <c r="G335" s="113"/>
    </row>
    <row r="336" spans="2:7" x14ac:dyDescent="0.25">
      <c r="B336" s="113"/>
      <c r="C336" s="113"/>
      <c r="D336" s="113"/>
      <c r="E336" s="113"/>
      <c r="F336" s="113"/>
      <c r="G336" s="113"/>
    </row>
    <row r="337" spans="2:7" x14ac:dyDescent="0.25">
      <c r="B337" s="113"/>
      <c r="C337" s="113"/>
      <c r="D337" s="113"/>
      <c r="E337" s="113"/>
      <c r="F337" s="113"/>
      <c r="G337" s="113"/>
    </row>
    <row r="338" spans="2:7" x14ac:dyDescent="0.25">
      <c r="B338" s="113"/>
      <c r="C338" s="113"/>
      <c r="D338" s="113"/>
      <c r="E338" s="113"/>
      <c r="F338" s="113"/>
      <c r="G338" s="113"/>
    </row>
    <row r="339" spans="2:7" x14ac:dyDescent="0.25">
      <c r="B339" s="113"/>
      <c r="C339" s="113"/>
      <c r="D339" s="113"/>
      <c r="E339" s="113"/>
      <c r="F339" s="113"/>
      <c r="G339" s="113"/>
    </row>
    <row r="340" spans="2:7" x14ac:dyDescent="0.25">
      <c r="B340" s="113"/>
      <c r="C340" s="113"/>
      <c r="D340" s="113"/>
      <c r="E340" s="113"/>
      <c r="F340" s="113"/>
      <c r="G340" s="113"/>
    </row>
    <row r="341" spans="2:7" x14ac:dyDescent="0.25">
      <c r="B341" s="113"/>
      <c r="C341" s="113"/>
      <c r="D341" s="113"/>
      <c r="E341" s="113"/>
      <c r="F341" s="113"/>
      <c r="G341" s="113"/>
    </row>
    <row r="342" spans="2:7" x14ac:dyDescent="0.25">
      <c r="B342" s="113"/>
      <c r="C342" s="113"/>
      <c r="D342" s="113"/>
      <c r="E342" s="113"/>
      <c r="F342" s="113"/>
      <c r="G342" s="113"/>
    </row>
    <row r="343" spans="2:7" x14ac:dyDescent="0.25">
      <c r="B343" s="113"/>
      <c r="C343" s="113"/>
      <c r="D343" s="113"/>
      <c r="E343" s="113"/>
      <c r="F343" s="113"/>
      <c r="G343" s="113"/>
    </row>
    <row r="344" spans="2:7" x14ac:dyDescent="0.25">
      <c r="B344" s="113"/>
      <c r="C344" s="113"/>
      <c r="D344" s="113"/>
      <c r="E344" s="113"/>
      <c r="F344" s="113"/>
      <c r="G344" s="113"/>
    </row>
    <row r="345" spans="2:7" x14ac:dyDescent="0.25">
      <c r="B345" s="113"/>
      <c r="C345" s="113"/>
      <c r="D345" s="113"/>
      <c r="E345" s="113"/>
      <c r="F345" s="113"/>
      <c r="G345" s="113"/>
    </row>
    <row r="346" spans="2:7" x14ac:dyDescent="0.25">
      <c r="B346" s="113"/>
      <c r="C346" s="113"/>
      <c r="D346" s="113"/>
      <c r="E346" s="113"/>
      <c r="F346" s="113"/>
      <c r="G346" s="113"/>
    </row>
    <row r="347" spans="2:7" x14ac:dyDescent="0.25">
      <c r="B347" s="113"/>
      <c r="C347" s="113"/>
      <c r="D347" s="113"/>
      <c r="E347" s="113"/>
      <c r="F347" s="113"/>
      <c r="G347" s="113"/>
    </row>
    <row r="348" spans="2:7" x14ac:dyDescent="0.25">
      <c r="B348" s="113"/>
      <c r="C348" s="113"/>
      <c r="D348" s="113"/>
      <c r="E348" s="113"/>
      <c r="F348" s="113"/>
      <c r="G348" s="113"/>
    </row>
    <row r="349" spans="2:7" x14ac:dyDescent="0.25">
      <c r="B349" s="113"/>
      <c r="C349" s="113"/>
      <c r="D349" s="113"/>
      <c r="E349" s="113"/>
      <c r="F349" s="113"/>
      <c r="G349" s="113"/>
    </row>
    <row r="350" spans="2:7" x14ac:dyDescent="0.25">
      <c r="B350" s="113"/>
      <c r="C350" s="113"/>
      <c r="D350" s="113"/>
      <c r="E350" s="113"/>
      <c r="F350" s="113"/>
      <c r="G350" s="113"/>
    </row>
    <row r="351" spans="2:7" x14ac:dyDescent="0.25">
      <c r="B351" s="113"/>
      <c r="C351" s="113"/>
      <c r="D351" s="113"/>
      <c r="E351" s="113"/>
      <c r="F351" s="113"/>
      <c r="G351" s="113"/>
    </row>
    <row r="352" spans="2:7" x14ac:dyDescent="0.25">
      <c r="B352" s="113"/>
      <c r="C352" s="113"/>
      <c r="D352" s="113"/>
      <c r="E352" s="113"/>
      <c r="F352" s="113"/>
      <c r="G352" s="113"/>
    </row>
    <row r="353" spans="2:7" x14ac:dyDescent="0.25">
      <c r="B353" s="113"/>
      <c r="C353" s="113"/>
      <c r="D353" s="113"/>
      <c r="E353" s="113"/>
      <c r="F353" s="113"/>
      <c r="G353" s="113"/>
    </row>
    <row r="354" spans="2:7" x14ac:dyDescent="0.25">
      <c r="B354" s="113"/>
      <c r="C354" s="113"/>
      <c r="D354" s="113"/>
      <c r="E354" s="113"/>
      <c r="F354" s="113"/>
      <c r="G354" s="113"/>
    </row>
    <row r="355" spans="2:7" x14ac:dyDescent="0.25">
      <c r="B355" s="113"/>
      <c r="C355" s="113"/>
      <c r="D355" s="113"/>
      <c r="E355" s="113"/>
      <c r="F355" s="113"/>
      <c r="G355" s="113"/>
    </row>
    <row r="356" spans="2:7" x14ac:dyDescent="0.25">
      <c r="B356" s="113"/>
      <c r="C356" s="113"/>
      <c r="D356" s="113"/>
      <c r="E356" s="113"/>
      <c r="F356" s="113"/>
      <c r="G356" s="113"/>
    </row>
    <row r="357" spans="2:7" x14ac:dyDescent="0.25">
      <c r="B357" s="113"/>
      <c r="C357" s="113"/>
      <c r="D357" s="113"/>
      <c r="E357" s="113"/>
      <c r="F357" s="113"/>
      <c r="G357" s="113"/>
    </row>
    <row r="358" spans="2:7" x14ac:dyDescent="0.25">
      <c r="B358" s="113"/>
      <c r="C358" s="113"/>
      <c r="D358" s="113"/>
      <c r="E358" s="113"/>
      <c r="F358" s="113"/>
      <c r="G358" s="113"/>
    </row>
    <row r="359" spans="2:7" x14ac:dyDescent="0.25">
      <c r="B359" s="113"/>
      <c r="C359" s="113"/>
      <c r="D359" s="113"/>
      <c r="E359" s="113"/>
      <c r="F359" s="113"/>
      <c r="G359" s="113"/>
    </row>
    <row r="360" spans="2:7" x14ac:dyDescent="0.25">
      <c r="B360" s="113"/>
      <c r="C360" s="113"/>
      <c r="D360" s="113"/>
      <c r="E360" s="113"/>
      <c r="F360" s="113"/>
      <c r="G360" s="113"/>
    </row>
    <row r="361" spans="2:7" x14ac:dyDescent="0.25">
      <c r="B361" s="113"/>
      <c r="C361" s="113"/>
      <c r="D361" s="113"/>
      <c r="E361" s="113"/>
      <c r="F361" s="113"/>
      <c r="G361" s="113"/>
    </row>
    <row r="362" spans="2:7" x14ac:dyDescent="0.25">
      <c r="B362" s="113"/>
      <c r="C362" s="113"/>
      <c r="D362" s="113"/>
      <c r="E362" s="113"/>
      <c r="F362" s="113"/>
      <c r="G362" s="113"/>
    </row>
    <row r="363" spans="2:7" x14ac:dyDescent="0.25">
      <c r="B363" s="113"/>
      <c r="C363" s="113"/>
      <c r="D363" s="113"/>
      <c r="E363" s="113"/>
      <c r="F363" s="113"/>
      <c r="G363" s="113"/>
    </row>
    <row r="364" spans="2:7" x14ac:dyDescent="0.25">
      <c r="B364" s="113"/>
      <c r="C364" s="113"/>
      <c r="D364" s="113"/>
      <c r="E364" s="113"/>
      <c r="F364" s="113"/>
      <c r="G364" s="113"/>
    </row>
    <row r="365" spans="2:7" x14ac:dyDescent="0.25">
      <c r="B365" s="113"/>
      <c r="C365" s="113"/>
      <c r="D365" s="113"/>
      <c r="E365" s="113"/>
      <c r="F365" s="113"/>
      <c r="G365" s="113"/>
    </row>
    <row r="366" spans="2:7" x14ac:dyDescent="0.25">
      <c r="B366" s="113"/>
      <c r="C366" s="113"/>
      <c r="D366" s="113"/>
      <c r="E366" s="113"/>
      <c r="F366" s="113"/>
      <c r="G366" s="113"/>
    </row>
    <row r="367" spans="2:7" x14ac:dyDescent="0.25">
      <c r="B367" s="113"/>
      <c r="C367" s="113"/>
      <c r="D367" s="113"/>
      <c r="E367" s="113"/>
      <c r="F367" s="113"/>
      <c r="G367" s="113"/>
    </row>
    <row r="368" spans="2:7" x14ac:dyDescent="0.25">
      <c r="B368" s="113"/>
      <c r="C368" s="113"/>
      <c r="D368" s="113"/>
      <c r="E368" s="113"/>
      <c r="F368" s="113"/>
      <c r="G368" s="113"/>
    </row>
    <row r="369" spans="2:7" x14ac:dyDescent="0.25">
      <c r="B369" s="113"/>
      <c r="C369" s="113"/>
      <c r="D369" s="113"/>
      <c r="E369" s="113"/>
      <c r="F369" s="113"/>
      <c r="G369" s="113"/>
    </row>
    <row r="370" spans="2:7" x14ac:dyDescent="0.25">
      <c r="B370" s="113"/>
      <c r="C370" s="113"/>
      <c r="D370" s="113"/>
      <c r="E370" s="113"/>
      <c r="F370" s="113"/>
      <c r="G370" s="113"/>
    </row>
    <row r="371" spans="2:7" x14ac:dyDescent="0.25">
      <c r="B371" s="113"/>
      <c r="C371" s="113"/>
      <c r="D371" s="113"/>
      <c r="E371" s="113"/>
      <c r="F371" s="113"/>
      <c r="G371" s="113"/>
    </row>
    <row r="372" spans="2:7" x14ac:dyDescent="0.25">
      <c r="B372" s="113"/>
      <c r="C372" s="113"/>
      <c r="D372" s="113"/>
      <c r="E372" s="113"/>
      <c r="F372" s="113"/>
      <c r="G372" s="113"/>
    </row>
    <row r="373" spans="2:7" x14ac:dyDescent="0.25">
      <c r="B373" s="113"/>
      <c r="C373" s="113"/>
      <c r="D373" s="113"/>
      <c r="E373" s="113"/>
      <c r="F373" s="113"/>
      <c r="G373" s="113"/>
    </row>
    <row r="374" spans="2:7" x14ac:dyDescent="0.25">
      <c r="B374" s="113"/>
      <c r="C374" s="113"/>
      <c r="D374" s="113"/>
      <c r="E374" s="113"/>
      <c r="F374" s="113"/>
      <c r="G374" s="113"/>
    </row>
    <row r="375" spans="2:7" x14ac:dyDescent="0.25">
      <c r="B375" s="113"/>
      <c r="C375" s="113"/>
      <c r="D375" s="113"/>
      <c r="E375" s="113"/>
      <c r="F375" s="113"/>
      <c r="G375" s="113"/>
    </row>
    <row r="376" spans="2:7" x14ac:dyDescent="0.25">
      <c r="B376" s="113"/>
      <c r="C376" s="113"/>
      <c r="D376" s="113"/>
      <c r="E376" s="113"/>
      <c r="F376" s="113"/>
      <c r="G376" s="113"/>
    </row>
    <row r="377" spans="2:7" x14ac:dyDescent="0.25">
      <c r="B377" s="113"/>
      <c r="C377" s="113"/>
      <c r="D377" s="113"/>
      <c r="E377" s="113"/>
      <c r="F377" s="113"/>
      <c r="G377" s="113"/>
    </row>
    <row r="378" spans="2:7" x14ac:dyDescent="0.25">
      <c r="B378" s="113"/>
      <c r="C378" s="113"/>
      <c r="D378" s="113"/>
      <c r="E378" s="113"/>
      <c r="F378" s="113"/>
      <c r="G378" s="113"/>
    </row>
    <row r="379" spans="2:7" x14ac:dyDescent="0.25">
      <c r="B379" s="113"/>
      <c r="C379" s="113"/>
      <c r="D379" s="113"/>
      <c r="E379" s="113"/>
      <c r="F379" s="113"/>
      <c r="G379" s="113"/>
    </row>
    <row r="380" spans="2:7" x14ac:dyDescent="0.25">
      <c r="B380" s="113"/>
      <c r="C380" s="113"/>
      <c r="D380" s="113"/>
      <c r="E380" s="113"/>
      <c r="F380" s="113"/>
      <c r="G380" s="113"/>
    </row>
    <row r="381" spans="2:7" x14ac:dyDescent="0.25">
      <c r="B381" s="113"/>
      <c r="C381" s="113"/>
      <c r="D381" s="113"/>
      <c r="E381" s="113"/>
      <c r="F381" s="113"/>
      <c r="G381" s="113"/>
    </row>
    <row r="382" spans="2:7" x14ac:dyDescent="0.25">
      <c r="B382" s="113"/>
      <c r="C382" s="113"/>
      <c r="D382" s="113"/>
      <c r="E382" s="113"/>
      <c r="F382" s="113"/>
      <c r="G382" s="113"/>
    </row>
    <row r="383" spans="2:7" x14ac:dyDescent="0.25">
      <c r="B383" s="113"/>
      <c r="C383" s="113"/>
      <c r="D383" s="113"/>
      <c r="E383" s="113"/>
      <c r="F383" s="113"/>
      <c r="G383" s="113"/>
    </row>
    <row r="384" spans="2:7" x14ac:dyDescent="0.25">
      <c r="B384" s="113"/>
      <c r="C384" s="113"/>
      <c r="D384" s="113"/>
      <c r="E384" s="113"/>
      <c r="F384" s="113"/>
      <c r="G384" s="113"/>
    </row>
    <row r="385" spans="2:7" x14ac:dyDescent="0.25">
      <c r="B385" s="113"/>
      <c r="C385" s="113"/>
      <c r="D385" s="113"/>
      <c r="E385" s="113"/>
      <c r="F385" s="113"/>
      <c r="G385" s="113"/>
    </row>
    <row r="386" spans="2:7" x14ac:dyDescent="0.25">
      <c r="B386" s="113"/>
      <c r="C386" s="113"/>
      <c r="D386" s="113"/>
      <c r="E386" s="113"/>
      <c r="F386" s="113"/>
      <c r="G386" s="113"/>
    </row>
    <row r="387" spans="2:7" x14ac:dyDescent="0.25">
      <c r="B387" s="113"/>
      <c r="C387" s="113"/>
      <c r="D387" s="113"/>
      <c r="E387" s="113"/>
      <c r="F387" s="113"/>
      <c r="G387" s="113"/>
    </row>
    <row r="388" spans="2:7" x14ac:dyDescent="0.25">
      <c r="B388" s="113"/>
      <c r="C388" s="113"/>
      <c r="D388" s="113"/>
      <c r="E388" s="113"/>
      <c r="F388" s="113"/>
      <c r="G388" s="113"/>
    </row>
    <row r="389" spans="2:7" x14ac:dyDescent="0.25">
      <c r="B389" s="113"/>
      <c r="C389" s="113"/>
      <c r="D389" s="113"/>
      <c r="E389" s="113"/>
      <c r="F389" s="113"/>
      <c r="G389" s="113"/>
    </row>
    <row r="390" spans="2:7" x14ac:dyDescent="0.25">
      <c r="B390" s="113"/>
      <c r="C390" s="113"/>
      <c r="D390" s="113"/>
      <c r="E390" s="113"/>
      <c r="F390" s="113"/>
      <c r="G390" s="113"/>
    </row>
  </sheetData>
  <mergeCells count="50">
    <mergeCell ref="E28:G28"/>
    <mergeCell ref="R6:R7"/>
    <mergeCell ref="S6:S7"/>
    <mergeCell ref="J6:J7"/>
    <mergeCell ref="G6:G7"/>
    <mergeCell ref="D27:F27"/>
    <mergeCell ref="I6:I7"/>
    <mergeCell ref="D18:D19"/>
    <mergeCell ref="G18:G19"/>
    <mergeCell ref="D20:D21"/>
    <mergeCell ref="E20:E21"/>
    <mergeCell ref="F20:F21"/>
    <mergeCell ref="G20:G21"/>
    <mergeCell ref="E18:E19"/>
    <mergeCell ref="F18:F19"/>
    <mergeCell ref="H20:H21"/>
    <mergeCell ref="B1:Q1"/>
    <mergeCell ref="P6:P7"/>
    <mergeCell ref="Q6:Q7"/>
    <mergeCell ref="N6:N7"/>
    <mergeCell ref="O6:O7"/>
    <mergeCell ref="B2:Q2"/>
    <mergeCell ref="B5:Q5"/>
    <mergeCell ref="B3:Q3"/>
    <mergeCell ref="D6:D7"/>
    <mergeCell ref="B4:Q4"/>
    <mergeCell ref="B6:B7"/>
    <mergeCell ref="H6:H7"/>
    <mergeCell ref="E6:E7"/>
    <mergeCell ref="L6:L7"/>
    <mergeCell ref="C6:C7"/>
    <mergeCell ref="I20:I21"/>
    <mergeCell ref="J20:J21"/>
    <mergeCell ref="L18:L19"/>
    <mergeCell ref="K20:K21"/>
    <mergeCell ref="L20:L21"/>
    <mergeCell ref="H18:H19"/>
    <mergeCell ref="I18:I19"/>
    <mergeCell ref="J18:J19"/>
    <mergeCell ref="K18:K19"/>
    <mergeCell ref="T6:T7"/>
    <mergeCell ref="K6:K7"/>
    <mergeCell ref="U6:U7"/>
    <mergeCell ref="M20:M21"/>
    <mergeCell ref="O18:O19"/>
    <mergeCell ref="M18:M19"/>
    <mergeCell ref="N18:N19"/>
    <mergeCell ref="N20:N21"/>
    <mergeCell ref="O20:O21"/>
    <mergeCell ref="M6:M7"/>
  </mergeCells>
  <phoneticPr fontId="0" type="noConversion"/>
  <pageMargins left="0.5" right="0" top="0.25" bottom="0.25" header="0.5" footer="0.22"/>
  <pageSetup scale="80" fitToHeight="2" orientation="landscape" r:id="rId1"/>
  <headerFooter alignWithMargins="0">
    <oddFooter xml:space="preserve">&amp;L&amp;"Times New Roman,Regular"&amp;8Sample Journal Entries (Correcting)
June 2015
</oddFooter>
  </headerFooter>
  <rowBreaks count="1" manualBreakCount="1">
    <brk id="21" max="20"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B1:N46"/>
  <sheetViews>
    <sheetView zoomScaleNormal="75" workbookViewId="0">
      <selection activeCell="H22" sqref="H22"/>
    </sheetView>
  </sheetViews>
  <sheetFormatPr defaultColWidth="7.88671875" defaultRowHeight="13.2" x14ac:dyDescent="0.25"/>
  <cols>
    <col min="1" max="1" width="3.44140625" style="202" customWidth="1"/>
    <col min="2" max="2" width="7.44140625" style="202" customWidth="1"/>
    <col min="3" max="3" width="46.5546875" style="202" customWidth="1"/>
    <col min="4" max="5" width="7.109375" style="202" customWidth="1"/>
    <col min="6" max="6" width="7.88671875" style="202" customWidth="1"/>
    <col min="7" max="7" width="7.109375" style="202" customWidth="1"/>
    <col min="8" max="8" width="7.6640625" style="202" customWidth="1"/>
    <col min="9" max="9" width="7.109375" style="202" customWidth="1"/>
    <col min="10" max="10" width="1.44140625" style="202" customWidth="1"/>
    <col min="11" max="11" width="14.5546875" style="202" customWidth="1"/>
    <col min="12" max="12" width="15.44140625" style="202" customWidth="1"/>
    <col min="13" max="13" width="2.109375" style="202" customWidth="1"/>
    <col min="14" max="14" width="12.5546875" style="202" bestFit="1" customWidth="1"/>
    <col min="15" max="16384" width="7.88671875" style="202"/>
  </cols>
  <sheetData>
    <row r="1" spans="2:14" x14ac:dyDescent="0.25">
      <c r="B1" s="192"/>
      <c r="C1" s="192"/>
      <c r="I1" s="374" t="s">
        <v>613</v>
      </c>
      <c r="J1" s="349"/>
      <c r="K1" s="375"/>
      <c r="L1" s="375"/>
    </row>
    <row r="2" spans="2:14" ht="25.5" customHeight="1" x14ac:dyDescent="0.25">
      <c r="B2" s="192"/>
      <c r="C2" s="192"/>
      <c r="I2" s="374" t="s">
        <v>614</v>
      </c>
      <c r="J2" s="349"/>
      <c r="K2" s="375"/>
      <c r="L2" s="375"/>
    </row>
    <row r="3" spans="2:14" ht="13.8" thickBot="1" x14ac:dyDescent="0.3"/>
    <row r="4" spans="2:14" s="187" customFormat="1" ht="15.6" x14ac:dyDescent="0.3">
      <c r="B4" s="587" t="str">
        <f>'#S-1 Current Year to Prior Year'!B4:L4</f>
        <v>PEACHTREE STATE UNIVERSITY</v>
      </c>
      <c r="C4" s="588"/>
      <c r="D4" s="588"/>
      <c r="E4" s="588"/>
      <c r="F4" s="588"/>
      <c r="G4" s="588"/>
      <c r="H4" s="588"/>
      <c r="I4" s="588"/>
      <c r="J4" s="588"/>
      <c r="K4" s="588"/>
      <c r="L4" s="588"/>
      <c r="M4" s="186"/>
    </row>
    <row r="5" spans="2:14" s="187" customFormat="1" ht="15.6" x14ac:dyDescent="0.3">
      <c r="B5" s="589" t="s">
        <v>193</v>
      </c>
      <c r="C5" s="590"/>
      <c r="D5" s="590"/>
      <c r="E5" s="590"/>
      <c r="F5" s="590"/>
      <c r="G5" s="590"/>
      <c r="H5" s="590"/>
      <c r="I5" s="590"/>
      <c r="J5" s="590"/>
      <c r="K5" s="590"/>
      <c r="L5" s="590"/>
      <c r="M5" s="189"/>
    </row>
    <row r="6" spans="2:14" s="187" customFormat="1" ht="15.6" x14ac:dyDescent="0.3">
      <c r="B6" s="592" t="s">
        <v>201</v>
      </c>
      <c r="C6" s="593"/>
      <c r="D6" s="593"/>
      <c r="E6" s="188"/>
      <c r="F6" s="188"/>
      <c r="G6" s="188"/>
      <c r="H6" s="188"/>
      <c r="I6" s="188"/>
      <c r="J6" s="188"/>
      <c r="K6" s="188"/>
      <c r="L6" s="188"/>
      <c r="M6" s="189"/>
    </row>
    <row r="7" spans="2:14" s="187" customFormat="1" ht="15.6" x14ac:dyDescent="0.3">
      <c r="B7" s="191" t="s">
        <v>202</v>
      </c>
      <c r="C7" s="192"/>
      <c r="D7" s="192"/>
      <c r="E7" s="192"/>
      <c r="F7" s="193"/>
      <c r="G7" s="193"/>
      <c r="H7" s="194" t="s">
        <v>421</v>
      </c>
      <c r="I7" s="195"/>
      <c r="J7" s="195"/>
      <c r="K7" s="195"/>
      <c r="L7" s="195"/>
      <c r="M7" s="189"/>
    </row>
    <row r="8" spans="2:14" x14ac:dyDescent="0.25">
      <c r="B8" s="199" t="s">
        <v>203</v>
      </c>
      <c r="C8" s="192"/>
      <c r="D8" s="193"/>
      <c r="E8" s="193"/>
      <c r="F8" s="193"/>
      <c r="G8" s="193"/>
      <c r="H8" s="193"/>
      <c r="I8" s="193"/>
      <c r="J8" s="193"/>
      <c r="K8" s="193"/>
      <c r="L8" s="193"/>
      <c r="M8" s="200"/>
      <c r="N8" s="201"/>
    </row>
    <row r="9" spans="2:14" x14ac:dyDescent="0.25">
      <c r="B9" s="203"/>
      <c r="C9" s="192"/>
      <c r="D9" s="192"/>
      <c r="E9" s="192"/>
      <c r="F9" s="193"/>
      <c r="G9" s="193"/>
      <c r="H9" s="193"/>
      <c r="I9" s="193"/>
      <c r="J9" s="193"/>
      <c r="K9" s="193"/>
      <c r="L9" s="193"/>
      <c r="M9" s="200"/>
      <c r="N9" s="201"/>
    </row>
    <row r="10" spans="2:14" x14ac:dyDescent="0.25">
      <c r="B10" s="203"/>
      <c r="C10" s="193"/>
      <c r="D10" s="193"/>
      <c r="E10" s="193"/>
      <c r="F10" s="193"/>
      <c r="G10" s="193"/>
      <c r="H10" s="193"/>
      <c r="I10" s="193"/>
      <c r="J10" s="193"/>
      <c r="K10" s="193"/>
      <c r="L10" s="193"/>
      <c r="M10" s="200"/>
      <c r="N10" s="201"/>
    </row>
    <row r="11" spans="2:14" ht="13.8" thickBot="1" x14ac:dyDescent="0.3">
      <c r="B11" s="203"/>
      <c r="C11" s="204" t="s">
        <v>204</v>
      </c>
      <c r="D11" s="204"/>
      <c r="E11" s="204"/>
      <c r="F11" s="204" t="s">
        <v>205</v>
      </c>
      <c r="G11" s="204"/>
      <c r="H11" s="204"/>
      <c r="I11" s="204"/>
      <c r="J11" s="204"/>
      <c r="K11" s="204"/>
      <c r="L11" s="204"/>
      <c r="M11" s="200"/>
      <c r="N11" s="201"/>
    </row>
    <row r="12" spans="2:14" x14ac:dyDescent="0.25">
      <c r="B12" s="203"/>
      <c r="C12" s="193"/>
      <c r="D12" s="193"/>
      <c r="E12" s="193"/>
      <c r="F12" s="193"/>
      <c r="G12" s="193"/>
      <c r="H12" s="193"/>
      <c r="I12" s="193"/>
      <c r="J12" s="193"/>
      <c r="K12" s="193"/>
      <c r="L12" s="193"/>
      <c r="M12" s="200"/>
      <c r="N12" s="201"/>
    </row>
    <row r="13" spans="2:14" x14ac:dyDescent="0.25">
      <c r="B13" s="203"/>
      <c r="C13" s="193"/>
      <c r="D13" s="193"/>
      <c r="E13" s="193"/>
      <c r="F13" s="193"/>
      <c r="G13" s="193"/>
      <c r="H13" s="193"/>
      <c r="I13" s="193"/>
      <c r="J13" s="193"/>
      <c r="K13" s="193"/>
      <c r="L13" s="193"/>
      <c r="M13" s="200"/>
      <c r="N13" s="201"/>
    </row>
    <row r="14" spans="2:14" ht="13.8" thickBot="1" x14ac:dyDescent="0.3">
      <c r="B14" s="203"/>
      <c r="C14" s="193"/>
      <c r="D14" s="193"/>
      <c r="E14" s="193"/>
      <c r="F14" s="193"/>
      <c r="G14" s="193"/>
      <c r="H14" s="193"/>
      <c r="I14" s="193"/>
      <c r="J14" s="193"/>
      <c r="K14" s="193"/>
      <c r="L14" s="193"/>
      <c r="M14" s="200"/>
      <c r="N14" s="201"/>
    </row>
    <row r="15" spans="2:14" x14ac:dyDescent="0.25">
      <c r="B15" s="210" t="s">
        <v>206</v>
      </c>
      <c r="C15" s="211" t="s">
        <v>207</v>
      </c>
      <c r="D15" s="212" t="s">
        <v>208</v>
      </c>
      <c r="E15" s="212" t="s">
        <v>209</v>
      </c>
      <c r="F15" s="212" t="s">
        <v>210</v>
      </c>
      <c r="G15" s="212" t="s">
        <v>211</v>
      </c>
      <c r="H15" s="212" t="s">
        <v>212</v>
      </c>
      <c r="I15" s="212" t="s">
        <v>213</v>
      </c>
      <c r="J15" s="212"/>
      <c r="K15" s="212" t="s">
        <v>214</v>
      </c>
      <c r="L15" s="213" t="s">
        <v>214</v>
      </c>
      <c r="M15" s="200"/>
      <c r="N15" s="201"/>
    </row>
    <row r="16" spans="2:14" x14ac:dyDescent="0.25">
      <c r="B16" s="203"/>
      <c r="C16" s="203"/>
      <c r="D16" s="193"/>
      <c r="E16" s="193"/>
      <c r="F16" s="193"/>
      <c r="G16" s="193"/>
      <c r="H16" s="506" t="s">
        <v>712</v>
      </c>
      <c r="I16" s="181" t="s">
        <v>215</v>
      </c>
      <c r="J16" s="193"/>
      <c r="K16" s="181" t="s">
        <v>216</v>
      </c>
      <c r="L16" s="214" t="s">
        <v>217</v>
      </c>
      <c r="M16" s="200"/>
      <c r="N16" s="201"/>
    </row>
    <row r="17" spans="2:14" ht="6.75" customHeight="1" thickBot="1" x14ac:dyDescent="0.3">
      <c r="B17" s="203"/>
      <c r="C17" s="215"/>
      <c r="D17" s="216"/>
      <c r="E17" s="216"/>
      <c r="F17" s="216"/>
      <c r="G17" s="216"/>
      <c r="H17" s="216"/>
      <c r="I17" s="216"/>
      <c r="J17" s="216"/>
      <c r="K17" s="217"/>
      <c r="L17" s="218"/>
      <c r="M17" s="200"/>
      <c r="N17" s="201"/>
    </row>
    <row r="18" spans="2:14" s="224" customFormat="1" ht="13.8" thickTop="1" x14ac:dyDescent="0.25">
      <c r="B18" s="203" t="s">
        <v>218</v>
      </c>
      <c r="C18" s="489" t="s">
        <v>219</v>
      </c>
      <c r="D18" s="219"/>
      <c r="E18" s="219"/>
      <c r="F18" s="219"/>
      <c r="G18" s="219"/>
      <c r="H18" s="219"/>
      <c r="I18" s="219"/>
      <c r="J18" s="219"/>
      <c r="K18" s="220"/>
      <c r="L18" s="221"/>
      <c r="M18" s="222"/>
      <c r="N18" s="223"/>
    </row>
    <row r="19" spans="2:14" s="224" customFormat="1" x14ac:dyDescent="0.25">
      <c r="B19" s="264"/>
      <c r="C19" s="380" t="s">
        <v>220</v>
      </c>
      <c r="D19" s="219">
        <v>20000</v>
      </c>
      <c r="E19" s="219" t="s">
        <v>221</v>
      </c>
      <c r="F19" s="219"/>
      <c r="G19" s="219" t="s">
        <v>222</v>
      </c>
      <c r="H19" s="29">
        <v>2017</v>
      </c>
      <c r="I19" s="226" t="s">
        <v>223</v>
      </c>
      <c r="J19" s="219"/>
      <c r="K19" s="240">
        <v>300000</v>
      </c>
      <c r="L19" s="228"/>
      <c r="M19" s="222"/>
      <c r="N19" s="223"/>
    </row>
    <row r="20" spans="2:14" s="224" customFormat="1" x14ac:dyDescent="0.25">
      <c r="B20" s="264" t="s">
        <v>218</v>
      </c>
      <c r="C20" s="489" t="s">
        <v>224</v>
      </c>
      <c r="D20" s="226"/>
      <c r="E20" s="226"/>
      <c r="F20" s="226"/>
      <c r="G20" s="226"/>
      <c r="H20" s="226"/>
      <c r="I20" s="226"/>
      <c r="J20" s="219"/>
      <c r="K20" s="284"/>
      <c r="L20" s="285"/>
      <c r="M20" s="222"/>
      <c r="N20" s="223"/>
    </row>
    <row r="21" spans="2:14" s="224" customFormat="1" x14ac:dyDescent="0.25">
      <c r="B21" s="264"/>
      <c r="C21" s="225" t="s">
        <v>225</v>
      </c>
      <c r="D21" s="219">
        <v>20000</v>
      </c>
      <c r="E21" s="219" t="s">
        <v>221</v>
      </c>
      <c r="F21" s="219"/>
      <c r="G21" s="219" t="s">
        <v>222</v>
      </c>
      <c r="H21" s="505">
        <v>2017</v>
      </c>
      <c r="I21" s="226" t="s">
        <v>223</v>
      </c>
      <c r="J21" s="219"/>
      <c r="K21" s="240"/>
      <c r="L21" s="228">
        <v>300000</v>
      </c>
      <c r="M21" s="222"/>
      <c r="N21" s="223"/>
    </row>
    <row r="22" spans="2:14" s="236" customFormat="1" x14ac:dyDescent="0.25">
      <c r="B22" s="264"/>
      <c r="C22" s="229"/>
      <c r="D22" s="230"/>
      <c r="E22" s="230"/>
      <c r="F22" s="230"/>
      <c r="G22" s="230"/>
      <c r="H22" s="230"/>
      <c r="I22" s="230"/>
      <c r="J22" s="231"/>
      <c r="K22" s="242"/>
      <c r="L22" s="239"/>
      <c r="M22" s="234"/>
      <c r="N22" s="235"/>
    </row>
    <row r="23" spans="2:14" s="236" customFormat="1" x14ac:dyDescent="0.25">
      <c r="B23" s="237"/>
      <c r="C23" s="238"/>
      <c r="D23" s="230"/>
      <c r="E23" s="230"/>
      <c r="F23" s="230"/>
      <c r="G23" s="230"/>
      <c r="H23" s="230"/>
      <c r="I23" s="230"/>
      <c r="J23" s="231"/>
      <c r="K23" s="242"/>
      <c r="L23" s="239"/>
      <c r="M23" s="234"/>
      <c r="N23" s="235"/>
    </row>
    <row r="24" spans="2:14" s="236" customFormat="1" x14ac:dyDescent="0.25">
      <c r="B24" s="237"/>
      <c r="C24" s="238"/>
      <c r="D24" s="230"/>
      <c r="E24" s="230"/>
      <c r="F24" s="230"/>
      <c r="G24" s="230"/>
      <c r="H24" s="230"/>
      <c r="I24" s="230"/>
      <c r="J24" s="231"/>
      <c r="K24" s="242"/>
      <c r="L24" s="239"/>
      <c r="M24" s="234"/>
      <c r="N24" s="235"/>
    </row>
    <row r="25" spans="2:14" s="236" customFormat="1" x14ac:dyDescent="0.25">
      <c r="B25" s="237"/>
      <c r="C25" s="229"/>
      <c r="D25" s="230"/>
      <c r="E25" s="230"/>
      <c r="F25" s="230"/>
      <c r="G25" s="230"/>
      <c r="H25" s="230"/>
      <c r="I25" s="230"/>
      <c r="J25" s="231"/>
      <c r="K25" s="242"/>
      <c r="L25" s="239"/>
      <c r="M25" s="234"/>
      <c r="N25" s="235"/>
    </row>
    <row r="26" spans="2:14" s="236" customFormat="1" ht="13.8" thickBot="1" x14ac:dyDescent="0.3">
      <c r="B26" s="237"/>
      <c r="C26" s="238"/>
      <c r="D26" s="230"/>
      <c r="E26" s="230"/>
      <c r="F26" s="230"/>
      <c r="G26" s="230"/>
      <c r="H26" s="230"/>
      <c r="I26" s="230"/>
      <c r="J26" s="231"/>
      <c r="K26" s="242"/>
      <c r="L26" s="239"/>
      <c r="M26" s="234"/>
      <c r="N26" s="235"/>
    </row>
    <row r="27" spans="2:14" s="236" customFormat="1" x14ac:dyDescent="0.25">
      <c r="B27" s="237"/>
      <c r="C27" s="244"/>
      <c r="D27" s="245"/>
      <c r="E27" s="245"/>
      <c r="F27" s="245"/>
      <c r="G27" s="245"/>
      <c r="H27" s="245"/>
      <c r="I27" s="245"/>
      <c r="J27" s="246"/>
      <c r="K27" s="247"/>
      <c r="L27" s="248"/>
      <c r="M27" s="234"/>
      <c r="N27" s="235"/>
    </row>
    <row r="28" spans="2:14" s="236" customFormat="1" ht="13.8" thickBot="1" x14ac:dyDescent="0.3">
      <c r="B28" s="237"/>
      <c r="C28" s="237"/>
      <c r="D28" s="231"/>
      <c r="E28" s="231"/>
      <c r="F28" s="231"/>
      <c r="G28" s="231"/>
      <c r="H28" s="231"/>
      <c r="I28" s="231"/>
      <c r="J28" s="231"/>
      <c r="K28" s="266">
        <f>SUM(K19:K27)</f>
        <v>300000</v>
      </c>
      <c r="L28" s="267">
        <f>SUM(L19:L27)</f>
        <v>300000</v>
      </c>
      <c r="M28" s="234"/>
      <c r="N28" s="249"/>
    </row>
    <row r="29" spans="2:14" s="236" customFormat="1" ht="14.4" thickTop="1" thickBot="1" x14ac:dyDescent="0.3">
      <c r="B29" s="237"/>
      <c r="C29" s="250"/>
      <c r="D29" s="251"/>
      <c r="E29" s="251"/>
      <c r="F29" s="251"/>
      <c r="G29" s="251"/>
      <c r="H29" s="251"/>
      <c r="I29" s="251"/>
      <c r="J29" s="251"/>
      <c r="K29" s="252"/>
      <c r="L29" s="253">
        <f>+L28-K28</f>
        <v>0</v>
      </c>
      <c r="M29" s="234"/>
    </row>
    <row r="30" spans="2:14" s="236" customFormat="1" x14ac:dyDescent="0.25">
      <c r="B30" s="237"/>
      <c r="C30" s="231"/>
      <c r="D30" s="231"/>
      <c r="E30" s="231"/>
      <c r="F30" s="231"/>
      <c r="G30" s="231"/>
      <c r="H30" s="231"/>
      <c r="I30" s="231"/>
      <c r="J30" s="231"/>
      <c r="K30" s="231"/>
      <c r="L30" s="231"/>
      <c r="M30" s="234"/>
    </row>
    <row r="31" spans="2:14" x14ac:dyDescent="0.25">
      <c r="B31" s="237"/>
      <c r="C31" s="591" t="s">
        <v>413</v>
      </c>
      <c r="D31" s="591"/>
      <c r="E31" s="193"/>
      <c r="F31" s="193"/>
      <c r="G31" s="193"/>
      <c r="H31" s="193"/>
      <c r="I31" s="193"/>
      <c r="J31" s="193"/>
      <c r="K31" s="193"/>
      <c r="L31" s="254"/>
      <c r="M31" s="200"/>
    </row>
    <row r="32" spans="2:14" x14ac:dyDescent="0.25">
      <c r="B32" s="203"/>
      <c r="C32" s="190" t="s">
        <v>590</v>
      </c>
      <c r="D32" s="190"/>
      <c r="E32" s="193"/>
      <c r="F32" s="193"/>
      <c r="G32" s="193"/>
      <c r="H32" s="193"/>
      <c r="I32" s="193"/>
      <c r="J32" s="193"/>
      <c r="K32" s="193"/>
      <c r="L32" s="254"/>
      <c r="M32" s="200"/>
    </row>
    <row r="33" spans="2:13" x14ac:dyDescent="0.25">
      <c r="B33" s="203"/>
      <c r="C33" s="190" t="s">
        <v>591</v>
      </c>
      <c r="D33" s="190"/>
      <c r="E33" s="193"/>
      <c r="F33" s="193"/>
      <c r="G33" s="193"/>
      <c r="H33" s="193"/>
      <c r="I33" s="193"/>
      <c r="J33" s="193"/>
      <c r="K33" s="193"/>
      <c r="L33" s="254"/>
      <c r="M33" s="200"/>
    </row>
    <row r="34" spans="2:13" x14ac:dyDescent="0.25">
      <c r="B34" s="203"/>
      <c r="C34" s="193" t="s">
        <v>227</v>
      </c>
      <c r="D34" s="193"/>
      <c r="E34" s="193"/>
      <c r="F34" s="193"/>
      <c r="G34" s="193"/>
      <c r="H34" s="193"/>
      <c r="I34" s="193"/>
      <c r="J34" s="193"/>
      <c r="K34" s="193"/>
      <c r="L34" s="254"/>
      <c r="M34" s="200"/>
    </row>
    <row r="35" spans="2:13" x14ac:dyDescent="0.25">
      <c r="B35" s="203"/>
      <c r="C35" s="193" t="s">
        <v>228</v>
      </c>
      <c r="D35" s="193"/>
      <c r="E35" s="193"/>
      <c r="F35" s="193"/>
      <c r="G35" s="193"/>
      <c r="H35" s="193"/>
      <c r="I35" s="193"/>
      <c r="J35" s="193"/>
      <c r="K35" s="193"/>
      <c r="L35" s="254"/>
      <c r="M35" s="200"/>
    </row>
    <row r="36" spans="2:13" x14ac:dyDescent="0.25">
      <c r="B36" s="203"/>
      <c r="C36" s="193" t="s">
        <v>229</v>
      </c>
      <c r="D36" s="193"/>
      <c r="E36" s="193"/>
      <c r="F36" s="193"/>
      <c r="G36" s="193"/>
      <c r="H36" s="193"/>
      <c r="I36" s="193"/>
      <c r="J36" s="193"/>
      <c r="K36" s="193"/>
      <c r="L36" s="254"/>
      <c r="M36" s="200"/>
    </row>
    <row r="37" spans="2:13" x14ac:dyDescent="0.25">
      <c r="B37" s="203"/>
      <c r="C37" s="193"/>
      <c r="D37" s="193"/>
      <c r="E37" s="193"/>
      <c r="F37" s="193"/>
      <c r="G37" s="193"/>
      <c r="H37" s="193"/>
      <c r="I37" s="193"/>
      <c r="J37" s="193"/>
      <c r="K37" s="193"/>
      <c r="L37" s="254"/>
      <c r="M37" s="200"/>
    </row>
    <row r="38" spans="2:13" x14ac:dyDescent="0.25">
      <c r="B38" s="203"/>
      <c r="C38" s="192" t="s">
        <v>414</v>
      </c>
      <c r="D38" s="193" t="s">
        <v>237</v>
      </c>
      <c r="E38" s="193"/>
      <c r="F38" s="193"/>
      <c r="G38" s="193"/>
      <c r="H38" s="193"/>
      <c r="I38" s="193"/>
      <c r="L38" s="254"/>
      <c r="M38" s="200"/>
    </row>
    <row r="39" spans="2:13" x14ac:dyDescent="0.25">
      <c r="B39" s="203"/>
      <c r="C39" s="193"/>
      <c r="D39" s="193"/>
      <c r="E39" s="193"/>
      <c r="F39" s="193"/>
      <c r="G39" s="193"/>
      <c r="H39" s="193"/>
      <c r="I39" s="193"/>
      <c r="J39" s="193"/>
      <c r="K39" s="193"/>
      <c r="L39" s="254"/>
      <c r="M39" s="200"/>
    </row>
    <row r="40" spans="2:13" x14ac:dyDescent="0.25">
      <c r="B40" s="203"/>
      <c r="C40" s="192" t="s">
        <v>415</v>
      </c>
      <c r="D40" s="193" t="s">
        <v>231</v>
      </c>
      <c r="E40" s="193"/>
      <c r="G40" s="193"/>
      <c r="H40" s="193"/>
      <c r="I40" s="193"/>
      <c r="J40" s="193"/>
      <c r="K40" s="193"/>
      <c r="L40" s="254"/>
      <c r="M40" s="200"/>
    </row>
    <row r="41" spans="2:13" x14ac:dyDescent="0.25">
      <c r="B41" s="203"/>
      <c r="G41" s="193"/>
      <c r="H41" s="193"/>
      <c r="I41" s="192" t="s">
        <v>416</v>
      </c>
      <c r="J41" s="259"/>
      <c r="K41" s="192"/>
      <c r="L41" s="260" t="s">
        <v>484</v>
      </c>
      <c r="M41" s="200"/>
    </row>
    <row r="42" spans="2:13" x14ac:dyDescent="0.25">
      <c r="B42" s="203"/>
      <c r="C42" s="193"/>
      <c r="D42" s="193"/>
      <c r="E42" s="193"/>
      <c r="F42" s="193"/>
      <c r="G42" s="193"/>
      <c r="H42" s="193"/>
      <c r="I42" s="192" t="s">
        <v>417</v>
      </c>
      <c r="J42" s="259"/>
      <c r="K42" s="192"/>
      <c r="L42" s="332">
        <v>38014</v>
      </c>
      <c r="M42" s="200"/>
    </row>
    <row r="43" spans="2:13" ht="13.8" thickBot="1" x14ac:dyDescent="0.3">
      <c r="B43" s="261"/>
      <c r="C43" s="204"/>
      <c r="D43" s="204"/>
      <c r="E43" s="204"/>
      <c r="F43" s="204"/>
      <c r="G43" s="204"/>
      <c r="H43" s="204"/>
      <c r="I43" s="204"/>
      <c r="J43" s="204"/>
      <c r="K43" s="204"/>
      <c r="L43" s="333"/>
      <c r="M43" s="262"/>
    </row>
    <row r="45" spans="2:13" x14ac:dyDescent="0.25">
      <c r="H45" s="193"/>
    </row>
    <row r="46" spans="2:13" x14ac:dyDescent="0.25">
      <c r="C46" s="286"/>
    </row>
  </sheetData>
  <mergeCells count="4">
    <mergeCell ref="B4:L4"/>
    <mergeCell ref="B5:L5"/>
    <mergeCell ref="C31:D31"/>
    <mergeCell ref="B6:D6"/>
  </mergeCells>
  <phoneticPr fontId="0" type="noConversion"/>
  <printOptions horizontalCentered="1"/>
  <pageMargins left="0" right="0" top="0.75" bottom="0.25" header="0.5" footer="0.5"/>
  <pageSetup scale="94" orientation="landscape" r:id="rId1"/>
  <headerFooter alignWithMargins="0"/>
  <rowBreaks count="1" manualBreakCount="1">
    <brk id="43" min="1" max="12"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8"/>
  <sheetViews>
    <sheetView zoomScale="75" zoomScaleNormal="75" workbookViewId="0">
      <selection activeCell="N28" sqref="N28"/>
    </sheetView>
  </sheetViews>
  <sheetFormatPr defaultColWidth="7.88671875" defaultRowHeight="13.2" x14ac:dyDescent="0.25"/>
  <cols>
    <col min="1" max="1" width="13.5546875" style="1" customWidth="1"/>
    <col min="2" max="2" width="13.88671875" style="1" bestFit="1" customWidth="1"/>
    <col min="3" max="10" width="7.88671875" style="1" customWidth="1"/>
    <col min="11" max="11" width="8.88671875" style="1" customWidth="1"/>
    <col min="12" max="16384" width="7.88671875" style="1"/>
  </cols>
  <sheetData>
    <row r="1" spans="2:5" x14ac:dyDescent="0.25">
      <c r="B1" s="268"/>
      <c r="C1" s="268"/>
      <c r="D1" s="268"/>
      <c r="E1" s="268"/>
    </row>
    <row r="2" spans="2:5" x14ac:dyDescent="0.25">
      <c r="B2" s="53" t="s">
        <v>404</v>
      </c>
      <c r="C2" s="53"/>
      <c r="D2" s="53"/>
    </row>
    <row r="7" spans="2:5" ht="17.25" customHeight="1" x14ac:dyDescent="0.25"/>
    <row r="58" spans="2:9" x14ac:dyDescent="0.25">
      <c r="B58" s="93"/>
      <c r="I58" s="139" t="s">
        <v>484</v>
      </c>
    </row>
  </sheetData>
  <phoneticPr fontId="0" type="noConversion"/>
  <pageMargins left="0.36" right="0.25" top="1" bottom="1" header="0.5" footer="0.5"/>
  <pageSetup scale="89"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B1:N47"/>
  <sheetViews>
    <sheetView showGridLines="0" topLeftCell="A7" zoomScaleNormal="75" workbookViewId="0">
      <selection activeCell="H22" sqref="H22"/>
    </sheetView>
  </sheetViews>
  <sheetFormatPr defaultColWidth="7.88671875" defaultRowHeight="13.2" x14ac:dyDescent="0.25"/>
  <cols>
    <col min="1" max="1" width="8" style="302" customWidth="1"/>
    <col min="2" max="2" width="7.44140625" style="302" customWidth="1"/>
    <col min="3" max="3" width="46.5546875" style="302" customWidth="1"/>
    <col min="4" max="4" width="7.109375" style="302" customWidth="1"/>
    <col min="5" max="5" width="8" style="302" customWidth="1"/>
    <col min="6" max="6" width="8.109375" style="302" customWidth="1"/>
    <col min="7" max="7" width="7.109375" style="302" customWidth="1"/>
    <col min="8" max="8" width="8.44140625" style="302" customWidth="1"/>
    <col min="9" max="9" width="7.109375" style="302" customWidth="1"/>
    <col min="10" max="10" width="1.44140625" style="302" customWidth="1"/>
    <col min="11" max="11" width="13.44140625" style="302" bestFit="1" customWidth="1"/>
    <col min="12" max="12" width="13.5546875" style="302" customWidth="1"/>
    <col min="13" max="13" width="1.88671875" style="302" customWidth="1"/>
    <col min="14" max="14" width="12.44140625" style="302" bestFit="1" customWidth="1"/>
    <col min="15" max="16384" width="7.88671875" style="302"/>
  </cols>
  <sheetData>
    <row r="1" spans="2:14" x14ac:dyDescent="0.25">
      <c r="I1" s="374" t="s">
        <v>613</v>
      </c>
      <c r="J1" s="349"/>
      <c r="K1" s="375"/>
      <c r="L1" s="375"/>
    </row>
    <row r="2" spans="2:14" ht="25.5" customHeight="1" x14ac:dyDescent="0.25">
      <c r="I2" s="374" t="s">
        <v>614</v>
      </c>
      <c r="J2" s="349"/>
      <c r="K2" s="375"/>
      <c r="L2" s="375"/>
    </row>
    <row r="3" spans="2:14" s="185" customFormat="1" ht="13.8" thickBot="1" x14ac:dyDescent="0.3">
      <c r="B3" s="432"/>
      <c r="C3" s="432"/>
    </row>
    <row r="4" spans="2:14" s="187" customFormat="1" ht="15.6" x14ac:dyDescent="0.3">
      <c r="B4" s="587" t="str">
        <f>'#S-1 Current Year to Prior Year'!B4:L4</f>
        <v>PEACHTREE STATE UNIVERSITY</v>
      </c>
      <c r="C4" s="588"/>
      <c r="D4" s="588"/>
      <c r="E4" s="588"/>
      <c r="F4" s="588"/>
      <c r="G4" s="588"/>
      <c r="H4" s="588"/>
      <c r="I4" s="588"/>
      <c r="J4" s="588"/>
      <c r="K4" s="588"/>
      <c r="L4" s="588"/>
      <c r="M4" s="186"/>
    </row>
    <row r="5" spans="2:14" s="187" customFormat="1" ht="15.6" x14ac:dyDescent="0.3">
      <c r="B5" s="589" t="s">
        <v>193</v>
      </c>
      <c r="C5" s="590"/>
      <c r="D5" s="590"/>
      <c r="E5" s="590"/>
      <c r="F5" s="590"/>
      <c r="G5" s="590"/>
      <c r="H5" s="590"/>
      <c r="I5" s="590"/>
      <c r="J5" s="590"/>
      <c r="K5" s="590"/>
      <c r="L5" s="590"/>
      <c r="M5" s="189"/>
    </row>
    <row r="6" spans="2:14" s="187" customFormat="1" ht="15.6" x14ac:dyDescent="0.3">
      <c r="B6" s="592" t="s">
        <v>201</v>
      </c>
      <c r="C6" s="593"/>
      <c r="D6" s="593"/>
      <c r="E6" s="188"/>
      <c r="F6" s="188"/>
      <c r="G6" s="188"/>
      <c r="H6" s="188"/>
      <c r="I6" s="188"/>
      <c r="J6" s="188"/>
      <c r="K6" s="188"/>
      <c r="L6" s="188"/>
      <c r="M6" s="189"/>
    </row>
    <row r="7" spans="2:14" s="187" customFormat="1" ht="15.6" x14ac:dyDescent="0.3">
      <c r="B7" s="191" t="s">
        <v>202</v>
      </c>
      <c r="C7" s="192"/>
      <c r="D7" s="192"/>
      <c r="E7" s="192"/>
      <c r="F7" s="193"/>
      <c r="G7" s="193"/>
      <c r="H7" s="194" t="s">
        <v>421</v>
      </c>
      <c r="I7" s="195"/>
      <c r="J7" s="195"/>
      <c r="K7" s="195"/>
      <c r="L7" s="195"/>
      <c r="M7" s="189"/>
    </row>
    <row r="8" spans="2:14" s="187" customFormat="1" ht="15.6" x14ac:dyDescent="0.3">
      <c r="B8" s="199" t="s">
        <v>24</v>
      </c>
      <c r="C8" s="188"/>
      <c r="D8" s="188"/>
      <c r="E8" s="188"/>
      <c r="F8" s="188"/>
      <c r="G8" s="188"/>
      <c r="H8" s="188"/>
      <c r="I8" s="188"/>
      <c r="J8" s="188"/>
      <c r="K8" s="188"/>
      <c r="L8" s="188"/>
      <c r="M8" s="189"/>
    </row>
    <row r="9" spans="2:14" s="202" customFormat="1" x14ac:dyDescent="0.25">
      <c r="B9" s="191"/>
      <c r="C9" s="192"/>
      <c r="D9" s="192"/>
      <c r="E9" s="192"/>
      <c r="F9" s="193"/>
      <c r="G9" s="193"/>
      <c r="H9" s="193"/>
      <c r="I9" s="193"/>
      <c r="J9" s="193"/>
      <c r="K9" s="193"/>
      <c r="L9" s="193"/>
      <c r="M9" s="200"/>
      <c r="N9" s="201"/>
    </row>
    <row r="10" spans="2:14" s="202" customFormat="1" x14ac:dyDescent="0.25">
      <c r="B10" s="199"/>
      <c r="C10" s="192"/>
      <c r="D10" s="193"/>
      <c r="E10" s="193"/>
      <c r="F10" s="193"/>
      <c r="G10" s="193"/>
      <c r="H10" s="193"/>
      <c r="I10" s="193"/>
      <c r="J10" s="193"/>
      <c r="K10" s="193"/>
      <c r="L10" s="193"/>
      <c r="M10" s="200"/>
      <c r="N10" s="201"/>
    </row>
    <row r="11" spans="2:14" s="202" customFormat="1" ht="13.8" thickBot="1" x14ac:dyDescent="0.3">
      <c r="B11" s="203"/>
      <c r="C11" s="204" t="s">
        <v>204</v>
      </c>
      <c r="D11" s="204"/>
      <c r="E11" s="204"/>
      <c r="F11" s="204" t="s">
        <v>205</v>
      </c>
      <c r="G11" s="204"/>
      <c r="H11" s="204"/>
      <c r="I11" s="204"/>
      <c r="J11" s="204"/>
      <c r="K11" s="204"/>
      <c r="L11" s="204"/>
      <c r="M11" s="200"/>
      <c r="N11" s="201"/>
    </row>
    <row r="12" spans="2:14" s="202" customFormat="1" x14ac:dyDescent="0.25">
      <c r="B12" s="203"/>
      <c r="C12" s="193"/>
      <c r="D12" s="193"/>
      <c r="E12" s="193"/>
      <c r="F12" s="193"/>
      <c r="G12" s="193"/>
      <c r="H12" s="193"/>
      <c r="I12" s="193"/>
      <c r="J12" s="193"/>
      <c r="K12" s="193"/>
      <c r="L12" s="193"/>
      <c r="M12" s="200"/>
      <c r="N12" s="201"/>
    </row>
    <row r="13" spans="2:14" s="202" customFormat="1" x14ac:dyDescent="0.25">
      <c r="B13" s="203"/>
      <c r="C13" s="193"/>
      <c r="D13" s="193"/>
      <c r="E13" s="193"/>
      <c r="F13" s="193"/>
      <c r="G13" s="193"/>
      <c r="H13" s="193"/>
      <c r="I13" s="193"/>
      <c r="J13" s="193"/>
      <c r="K13" s="193"/>
      <c r="L13" s="193"/>
      <c r="M13" s="200"/>
      <c r="N13" s="201"/>
    </row>
    <row r="14" spans="2:14" s="202" customFormat="1" ht="13.8" thickBot="1" x14ac:dyDescent="0.3">
      <c r="B14" s="203"/>
      <c r="C14" s="193"/>
      <c r="D14" s="193"/>
      <c r="E14" s="193"/>
      <c r="F14" s="193"/>
      <c r="G14" s="193"/>
      <c r="H14" s="193"/>
      <c r="I14" s="193"/>
      <c r="J14" s="193"/>
      <c r="K14" s="193"/>
      <c r="L14" s="193"/>
      <c r="M14" s="200"/>
      <c r="N14" s="201"/>
    </row>
    <row r="15" spans="2:14" s="202" customFormat="1" x14ac:dyDescent="0.25">
      <c r="B15" s="296" t="s">
        <v>206</v>
      </c>
      <c r="C15" s="211" t="s">
        <v>207</v>
      </c>
      <c r="D15" s="212" t="s">
        <v>208</v>
      </c>
      <c r="E15" s="212" t="s">
        <v>209</v>
      </c>
      <c r="F15" s="212" t="s">
        <v>210</v>
      </c>
      <c r="G15" s="212" t="s">
        <v>211</v>
      </c>
      <c r="H15" s="212" t="s">
        <v>212</v>
      </c>
      <c r="I15" s="212" t="s">
        <v>213</v>
      </c>
      <c r="J15" s="212"/>
      <c r="K15" s="212" t="s">
        <v>214</v>
      </c>
      <c r="L15" s="213" t="s">
        <v>214</v>
      </c>
      <c r="M15" s="200"/>
      <c r="N15" s="201"/>
    </row>
    <row r="16" spans="2:14" s="202" customFormat="1" x14ac:dyDescent="0.25">
      <c r="B16" s="203"/>
      <c r="C16" s="203"/>
      <c r="D16" s="193"/>
      <c r="E16" s="193"/>
      <c r="F16" s="193"/>
      <c r="G16" s="193"/>
      <c r="H16" s="506" t="s">
        <v>712</v>
      </c>
      <c r="I16" s="181" t="s">
        <v>215</v>
      </c>
      <c r="J16" s="193"/>
      <c r="K16" s="181" t="s">
        <v>216</v>
      </c>
      <c r="L16" s="214" t="s">
        <v>217</v>
      </c>
      <c r="M16" s="200"/>
      <c r="N16" s="201"/>
    </row>
    <row r="17" spans="2:14" s="202" customFormat="1" ht="6.75" customHeight="1" thickBot="1" x14ac:dyDescent="0.3">
      <c r="B17" s="203"/>
      <c r="C17" s="215"/>
      <c r="D17" s="216"/>
      <c r="E17" s="216"/>
      <c r="F17" s="216"/>
      <c r="G17" s="216"/>
      <c r="H17" s="216"/>
      <c r="I17" s="216"/>
      <c r="J17" s="216"/>
      <c r="K17" s="217"/>
      <c r="L17" s="218"/>
      <c r="M17" s="200"/>
      <c r="N17" s="201"/>
    </row>
    <row r="18" spans="2:14" s="224" customFormat="1" ht="13.8" thickTop="1" x14ac:dyDescent="0.25">
      <c r="B18" s="203" t="s">
        <v>342</v>
      </c>
      <c r="C18" s="489" t="s">
        <v>546</v>
      </c>
      <c r="D18" s="226" t="s">
        <v>241</v>
      </c>
      <c r="E18" s="226" t="s">
        <v>221</v>
      </c>
      <c r="F18" s="226" t="s">
        <v>241</v>
      </c>
      <c r="G18" s="226"/>
      <c r="H18" s="226">
        <v>2017</v>
      </c>
      <c r="I18" s="226"/>
      <c r="J18" s="219"/>
      <c r="K18" s="386">
        <v>35000000</v>
      </c>
      <c r="L18" s="228"/>
      <c r="M18" s="222"/>
      <c r="N18" s="223"/>
    </row>
    <row r="19" spans="2:14" s="224" customFormat="1" x14ac:dyDescent="0.25">
      <c r="B19" s="264"/>
      <c r="C19" s="380"/>
      <c r="D19" s="226"/>
      <c r="E19" s="219"/>
      <c r="F19" s="219"/>
      <c r="G19" s="219"/>
      <c r="H19" s="226"/>
      <c r="I19" s="226"/>
      <c r="J19" s="219"/>
      <c r="K19" s="297"/>
      <c r="L19" s="228"/>
      <c r="M19" s="222"/>
      <c r="N19" s="223"/>
    </row>
    <row r="20" spans="2:14" s="224" customFormat="1" x14ac:dyDescent="0.25">
      <c r="B20" s="264"/>
      <c r="C20" s="489" t="s">
        <v>556</v>
      </c>
      <c r="D20" s="226" t="s">
        <v>241</v>
      </c>
      <c r="E20" s="219" t="s">
        <v>221</v>
      </c>
      <c r="F20" s="226" t="s">
        <v>241</v>
      </c>
      <c r="G20" s="219"/>
      <c r="H20" s="226">
        <v>2017</v>
      </c>
      <c r="I20" s="226"/>
      <c r="J20" s="219"/>
      <c r="K20" s="240"/>
      <c r="L20" s="387">
        <v>87500</v>
      </c>
      <c r="M20" s="222"/>
      <c r="N20" s="223"/>
    </row>
    <row r="21" spans="2:14" s="224" customFormat="1" x14ac:dyDescent="0.25">
      <c r="B21" s="264"/>
      <c r="C21" s="380"/>
      <c r="D21" s="226"/>
      <c r="E21" s="219"/>
      <c r="F21" s="219"/>
      <c r="G21" s="219"/>
      <c r="H21" s="367" t="s">
        <v>95</v>
      </c>
      <c r="I21" s="226"/>
      <c r="J21" s="219"/>
      <c r="K21" s="240"/>
      <c r="L21" s="298"/>
      <c r="M21" s="222"/>
      <c r="N21" s="223"/>
    </row>
    <row r="22" spans="2:14" s="236" customFormat="1" x14ac:dyDescent="0.25">
      <c r="B22" s="264"/>
      <c r="C22" s="489" t="s">
        <v>555</v>
      </c>
      <c r="D22" s="230" t="s">
        <v>241</v>
      </c>
      <c r="E22" s="230" t="s">
        <v>221</v>
      </c>
      <c r="F22" s="230" t="s">
        <v>241</v>
      </c>
      <c r="G22" s="230"/>
      <c r="H22" s="226">
        <v>2017</v>
      </c>
      <c r="I22" s="230"/>
      <c r="J22" s="231"/>
      <c r="K22" s="242"/>
      <c r="L22" s="388">
        <v>34912500</v>
      </c>
      <c r="M22" s="234"/>
      <c r="N22" s="235"/>
    </row>
    <row r="23" spans="2:14" s="236" customFormat="1" ht="13.8" thickBot="1" x14ac:dyDescent="0.3">
      <c r="B23" s="237"/>
      <c r="C23" s="238"/>
      <c r="D23" s="230"/>
      <c r="E23" s="230"/>
      <c r="F23" s="230"/>
      <c r="G23" s="230"/>
      <c r="H23" s="230"/>
      <c r="I23" s="230"/>
      <c r="J23" s="231"/>
      <c r="K23" s="242"/>
      <c r="L23" s="239"/>
      <c r="M23" s="234"/>
      <c r="N23" s="235"/>
    </row>
    <row r="24" spans="2:14" s="236" customFormat="1" x14ac:dyDescent="0.25">
      <c r="B24" s="237"/>
      <c r="C24" s="244"/>
      <c r="D24" s="245"/>
      <c r="E24" s="245"/>
      <c r="F24" s="245"/>
      <c r="G24" s="245"/>
      <c r="H24" s="245"/>
      <c r="I24" s="245"/>
      <c r="J24" s="246"/>
      <c r="K24" s="247"/>
      <c r="L24" s="248"/>
      <c r="M24" s="234"/>
      <c r="N24" s="235"/>
    </row>
    <row r="25" spans="2:14" s="236" customFormat="1" ht="13.8" thickBot="1" x14ac:dyDescent="0.3">
      <c r="B25" s="237"/>
      <c r="C25" s="237"/>
      <c r="D25" s="231"/>
      <c r="E25" s="231"/>
      <c r="F25" s="231"/>
      <c r="G25" s="231"/>
      <c r="H25" s="231"/>
      <c r="I25" s="231"/>
      <c r="J25" s="231"/>
      <c r="K25" s="389">
        <f>SUM(K18:K24)</f>
        <v>35000000</v>
      </c>
      <c r="L25" s="389">
        <f>SUM(L19:L22)</f>
        <v>35000000</v>
      </c>
      <c r="M25" s="234"/>
      <c r="N25" s="249"/>
    </row>
    <row r="26" spans="2:14" s="236" customFormat="1" ht="14.4" thickTop="1" thickBot="1" x14ac:dyDescent="0.3">
      <c r="B26" s="237"/>
      <c r="C26" s="250"/>
      <c r="D26" s="251"/>
      <c r="E26" s="251"/>
      <c r="F26" s="251"/>
      <c r="G26" s="251"/>
      <c r="H26" s="251"/>
      <c r="I26" s="251"/>
      <c r="J26" s="251"/>
      <c r="K26" s="252"/>
      <c r="L26" s="253">
        <f>+L25-K25</f>
        <v>0</v>
      </c>
      <c r="M26" s="234"/>
    </row>
    <row r="27" spans="2:14" s="236" customFormat="1" x14ac:dyDescent="0.25">
      <c r="B27" s="237"/>
      <c r="C27" s="231"/>
      <c r="D27" s="231"/>
      <c r="E27" s="231"/>
      <c r="F27" s="231"/>
      <c r="G27" s="231"/>
      <c r="H27" s="231"/>
      <c r="I27" s="231"/>
      <c r="J27" s="231"/>
      <c r="K27" s="231"/>
      <c r="L27" s="231"/>
      <c r="M27" s="234"/>
    </row>
    <row r="28" spans="2:14" s="202" customFormat="1" x14ac:dyDescent="0.25">
      <c r="B28" s="237"/>
      <c r="C28" s="591" t="s">
        <v>226</v>
      </c>
      <c r="D28" s="591"/>
      <c r="E28" s="193"/>
      <c r="F28" s="193"/>
      <c r="G28" s="193"/>
      <c r="H28" s="193"/>
      <c r="I28" s="193"/>
      <c r="J28" s="193"/>
      <c r="K28" s="193"/>
      <c r="L28" s="254"/>
      <c r="M28" s="200"/>
    </row>
    <row r="29" spans="2:14" x14ac:dyDescent="0.25">
      <c r="B29" s="203"/>
      <c r="C29" s="193" t="s">
        <v>537</v>
      </c>
      <c r="D29" s="291"/>
      <c r="E29" s="291"/>
      <c r="F29" s="291"/>
      <c r="G29" s="291"/>
      <c r="H29" s="291"/>
      <c r="I29" s="291"/>
      <c r="J29" s="291"/>
      <c r="K29" s="291"/>
      <c r="L29" s="299"/>
      <c r="M29" s="300"/>
      <c r="N29" s="301"/>
    </row>
    <row r="30" spans="2:14" x14ac:dyDescent="0.25">
      <c r="B30" s="303"/>
      <c r="C30" s="291" t="s">
        <v>578</v>
      </c>
      <c r="D30" s="291"/>
      <c r="E30" s="291"/>
      <c r="F30" s="291"/>
      <c r="G30" s="291"/>
      <c r="H30" s="291"/>
      <c r="I30" s="291"/>
      <c r="J30" s="291"/>
      <c r="K30" s="291"/>
      <c r="L30" s="299"/>
      <c r="M30" s="300"/>
      <c r="N30" s="301"/>
    </row>
    <row r="31" spans="2:14" x14ac:dyDescent="0.25">
      <c r="B31" s="303"/>
      <c r="C31" s="292" t="s">
        <v>544</v>
      </c>
      <c r="D31" s="292"/>
      <c r="E31" s="292"/>
      <c r="F31" s="292"/>
      <c r="G31" s="292"/>
      <c r="H31" s="292"/>
      <c r="I31" s="292"/>
      <c r="J31" s="292"/>
      <c r="K31" s="292"/>
      <c r="L31" s="299"/>
      <c r="M31" s="300"/>
      <c r="N31" s="301"/>
    </row>
    <row r="32" spans="2:14" x14ac:dyDescent="0.25">
      <c r="B32" s="303"/>
      <c r="C32" s="292" t="s">
        <v>584</v>
      </c>
      <c r="D32" s="292"/>
      <c r="E32" s="292"/>
      <c r="F32" s="292"/>
      <c r="G32" s="292"/>
      <c r="H32" s="292"/>
      <c r="I32" s="292"/>
      <c r="J32" s="292"/>
      <c r="K32" s="292"/>
      <c r="L32" s="299"/>
      <c r="M32" s="300"/>
      <c r="N32" s="301"/>
    </row>
    <row r="33" spans="2:14" x14ac:dyDescent="0.25">
      <c r="B33" s="303"/>
      <c r="C33" s="9" t="s">
        <v>585</v>
      </c>
      <c r="D33" s="292"/>
      <c r="E33" s="292"/>
      <c r="F33" s="292"/>
      <c r="G33" s="292"/>
      <c r="H33" s="292"/>
      <c r="I33" s="292"/>
      <c r="J33" s="292"/>
      <c r="K33" s="292"/>
      <c r="L33" s="299"/>
      <c r="M33" s="300"/>
      <c r="N33" s="301"/>
    </row>
    <row r="34" spans="2:14" x14ac:dyDescent="0.25">
      <c r="B34" s="303"/>
      <c r="C34" s="9" t="s">
        <v>586</v>
      </c>
      <c r="D34" s="292"/>
      <c r="E34" s="292"/>
      <c r="F34" s="292"/>
      <c r="G34" s="292"/>
      <c r="H34" s="292"/>
      <c r="I34" s="292"/>
      <c r="J34" s="292"/>
      <c r="K34" s="292"/>
      <c r="L34" s="299"/>
      <c r="M34" s="300"/>
      <c r="N34" s="301"/>
    </row>
    <row r="35" spans="2:14" x14ac:dyDescent="0.25">
      <c r="B35" s="303"/>
      <c r="C35" s="292" t="s">
        <v>538</v>
      </c>
      <c r="D35" s="292"/>
      <c r="E35" s="292"/>
      <c r="F35" s="292"/>
      <c r="G35" s="292"/>
      <c r="H35" s="292"/>
      <c r="I35" s="292"/>
      <c r="J35" s="292"/>
      <c r="K35" s="292"/>
      <c r="L35" s="299"/>
      <c r="M35" s="300"/>
      <c r="N35" s="301"/>
    </row>
    <row r="36" spans="2:14" x14ac:dyDescent="0.25">
      <c r="B36" s="303"/>
      <c r="C36" s="292" t="s">
        <v>539</v>
      </c>
      <c r="D36" s="292"/>
      <c r="E36" s="292"/>
      <c r="F36" s="292"/>
      <c r="G36" s="292"/>
      <c r="H36" s="292"/>
      <c r="I36" s="292"/>
      <c r="J36" s="292"/>
      <c r="K36" s="292"/>
      <c r="L36" s="299"/>
      <c r="M36" s="300"/>
      <c r="N36" s="301"/>
    </row>
    <row r="37" spans="2:14" x14ac:dyDescent="0.25">
      <c r="B37" s="303"/>
      <c r="C37" s="292" t="s">
        <v>577</v>
      </c>
      <c r="D37" s="292"/>
      <c r="E37" s="292"/>
      <c r="F37" s="292"/>
      <c r="G37" s="292"/>
      <c r="H37" s="292"/>
      <c r="I37" s="292"/>
      <c r="J37" s="292"/>
      <c r="K37" s="292"/>
      <c r="L37" s="299"/>
      <c r="M37" s="300"/>
      <c r="N37" s="301"/>
    </row>
    <row r="38" spans="2:14" x14ac:dyDescent="0.25">
      <c r="B38" s="303"/>
      <c r="C38" s="292"/>
      <c r="D38" s="292"/>
      <c r="E38" s="292"/>
      <c r="F38" s="292"/>
      <c r="G38" s="292"/>
      <c r="H38" s="292"/>
      <c r="I38" s="292"/>
      <c r="J38" s="292"/>
      <c r="K38" s="292"/>
      <c r="L38" s="299"/>
      <c r="M38" s="300"/>
      <c r="N38" s="301"/>
    </row>
    <row r="39" spans="2:14" x14ac:dyDescent="0.25">
      <c r="B39" s="303"/>
      <c r="C39" s="192" t="s">
        <v>414</v>
      </c>
      <c r="D39" s="193" t="s">
        <v>540</v>
      </c>
      <c r="E39" s="193"/>
      <c r="F39" s="193"/>
      <c r="G39" s="193"/>
      <c r="H39" s="193"/>
      <c r="I39" s="193"/>
      <c r="J39" s="193"/>
      <c r="K39" s="193"/>
      <c r="L39" s="254"/>
      <c r="M39" s="300"/>
      <c r="N39" s="301"/>
    </row>
    <row r="40" spans="2:14" x14ac:dyDescent="0.25">
      <c r="B40" s="303"/>
      <c r="C40" s="292"/>
      <c r="D40" s="292" t="s">
        <v>545</v>
      </c>
      <c r="E40" s="292"/>
      <c r="F40" s="292"/>
      <c r="G40" s="292"/>
      <c r="H40" s="292"/>
      <c r="I40" s="292"/>
      <c r="J40" s="292"/>
      <c r="K40" s="292"/>
      <c r="L40" s="304"/>
      <c r="M40" s="300"/>
      <c r="N40" s="301"/>
    </row>
    <row r="41" spans="2:14" x14ac:dyDescent="0.25">
      <c r="B41" s="303"/>
      <c r="C41" s="192" t="s">
        <v>418</v>
      </c>
      <c r="D41" s="193" t="s">
        <v>542</v>
      </c>
      <c r="E41" s="193"/>
      <c r="F41" s="193"/>
      <c r="G41" s="193"/>
      <c r="H41" s="193"/>
      <c r="I41" s="193"/>
      <c r="J41" s="193"/>
      <c r="K41" s="193"/>
      <c r="L41" s="254"/>
      <c r="M41" s="300"/>
      <c r="N41" s="301"/>
    </row>
    <row r="42" spans="2:14" x14ac:dyDescent="0.25">
      <c r="B42" s="303"/>
      <c r="C42" s="292"/>
      <c r="D42" s="292" t="s">
        <v>541</v>
      </c>
      <c r="E42" s="292"/>
      <c r="F42" s="292"/>
      <c r="G42" s="292"/>
      <c r="H42" s="292"/>
      <c r="I42" s="192" t="s">
        <v>416</v>
      </c>
      <c r="J42" s="259"/>
      <c r="K42" s="192"/>
      <c r="L42" s="439">
        <v>39552</v>
      </c>
      <c r="M42" s="300"/>
      <c r="N42" s="301"/>
    </row>
    <row r="43" spans="2:14" x14ac:dyDescent="0.25">
      <c r="B43" s="303"/>
      <c r="C43" s="292"/>
      <c r="D43" s="292"/>
      <c r="E43" s="292"/>
      <c r="F43" s="292"/>
      <c r="G43" s="292"/>
      <c r="H43" s="292"/>
      <c r="I43" s="192" t="s">
        <v>417</v>
      </c>
      <c r="J43" s="259"/>
      <c r="K43" s="192"/>
      <c r="L43" s="416" t="s">
        <v>543</v>
      </c>
      <c r="M43" s="300"/>
      <c r="N43" s="301"/>
    </row>
    <row r="44" spans="2:14" ht="13.8" thickBot="1" x14ac:dyDescent="0.3">
      <c r="B44" s="306"/>
      <c r="C44" s="307"/>
      <c r="D44" s="307"/>
      <c r="E44" s="307"/>
      <c r="F44" s="307"/>
      <c r="G44" s="307"/>
      <c r="H44" s="307"/>
      <c r="I44" s="307"/>
      <c r="J44" s="307"/>
      <c r="K44" s="307"/>
      <c r="L44" s="308"/>
      <c r="M44" s="309"/>
      <c r="N44" s="301"/>
    </row>
    <row r="46" spans="2:14" x14ac:dyDescent="0.25">
      <c r="H46" s="292"/>
    </row>
    <row r="47" spans="2:14" x14ac:dyDescent="0.25">
      <c r="C47" s="310"/>
    </row>
  </sheetData>
  <mergeCells count="4">
    <mergeCell ref="B4:L4"/>
    <mergeCell ref="B5:L5"/>
    <mergeCell ref="C28:D28"/>
    <mergeCell ref="B6:D6"/>
  </mergeCells>
  <phoneticPr fontId="0" type="noConversion"/>
  <printOptions horizontalCentered="1"/>
  <pageMargins left="0" right="0" top="0.75" bottom="0.25" header="0.5" footer="0.33"/>
  <pageSetup scale="92" orientation="landscape" r:id="rId1"/>
  <headerFooter alignWithMargins="0"/>
  <rowBreaks count="1" manualBreakCount="1">
    <brk id="44"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N45"/>
  <sheetViews>
    <sheetView showGridLines="0" topLeftCell="B1" zoomScaleNormal="75" workbookViewId="0">
      <selection activeCell="O24" sqref="O24"/>
    </sheetView>
  </sheetViews>
  <sheetFormatPr defaultColWidth="7.88671875" defaultRowHeight="13.2" x14ac:dyDescent="0.25"/>
  <cols>
    <col min="1" max="1" width="7.88671875" style="202" customWidth="1"/>
    <col min="2" max="2" width="7.44140625" style="202" customWidth="1"/>
    <col min="3" max="3" width="46.5546875" style="202" customWidth="1"/>
    <col min="4" max="4" width="7.5546875" style="202" customWidth="1"/>
    <col min="5" max="6" width="8.5546875" style="202" customWidth="1"/>
    <col min="7" max="7" width="8.44140625" style="202" customWidth="1"/>
    <col min="8" max="8" width="9.109375" style="202" customWidth="1"/>
    <col min="9" max="9" width="7.109375" style="202" customWidth="1"/>
    <col min="10" max="10" width="1.44140625" style="202" customWidth="1"/>
    <col min="11" max="11" width="15.88671875" style="202" customWidth="1"/>
    <col min="12" max="12" width="13.44140625" style="202" customWidth="1"/>
    <col min="13" max="13" width="4.44140625" style="202" customWidth="1"/>
    <col min="14" max="14" width="12.44140625" style="202" bestFit="1" customWidth="1"/>
    <col min="15" max="16384" width="7.88671875" style="202"/>
  </cols>
  <sheetData>
    <row r="1" spans="2:14" s="185" customFormat="1" ht="15.75" customHeight="1" x14ac:dyDescent="0.25">
      <c r="B1" s="349"/>
      <c r="C1" s="349"/>
      <c r="D1" s="349"/>
      <c r="E1" s="349"/>
      <c r="F1" s="349"/>
      <c r="G1" s="349"/>
      <c r="H1" s="349"/>
      <c r="I1" s="374" t="s">
        <v>613</v>
      </c>
      <c r="J1" s="349"/>
      <c r="K1" s="375"/>
      <c r="L1" s="375"/>
      <c r="M1" s="263"/>
    </row>
    <row r="2" spans="2:14" s="185" customFormat="1" ht="25.5" customHeight="1" x14ac:dyDescent="0.25">
      <c r="B2" s="349"/>
      <c r="C2" s="349"/>
      <c r="D2" s="349"/>
      <c r="E2" s="349"/>
      <c r="F2" s="349"/>
      <c r="G2" s="349"/>
      <c r="H2" s="349"/>
      <c r="I2" s="374" t="s">
        <v>614</v>
      </c>
      <c r="J2" s="349"/>
      <c r="K2" s="375"/>
      <c r="L2" s="375"/>
      <c r="M2" s="263"/>
    </row>
    <row r="3" spans="2:14" s="185" customFormat="1" ht="13.8" thickBot="1" x14ac:dyDescent="0.3">
      <c r="B3" s="349"/>
      <c r="C3" s="349"/>
      <c r="D3" s="349"/>
      <c r="E3" s="349"/>
      <c r="F3" s="349"/>
      <c r="G3" s="349"/>
      <c r="H3" s="349"/>
      <c r="I3" s="349"/>
      <c r="J3" s="349"/>
      <c r="K3" s="349"/>
      <c r="L3" s="349"/>
      <c r="M3" s="263"/>
    </row>
    <row r="4" spans="2:14" s="187" customFormat="1" ht="15.6" x14ac:dyDescent="0.3">
      <c r="B4" s="587" t="s">
        <v>192</v>
      </c>
      <c r="C4" s="588"/>
      <c r="D4" s="588"/>
      <c r="E4" s="588"/>
      <c r="F4" s="588"/>
      <c r="G4" s="588"/>
      <c r="H4" s="588"/>
      <c r="I4" s="588"/>
      <c r="J4" s="588"/>
      <c r="K4" s="588"/>
      <c r="L4" s="588"/>
      <c r="M4" s="186"/>
    </row>
    <row r="5" spans="2:14" s="187" customFormat="1" ht="15.6" x14ac:dyDescent="0.3">
      <c r="B5" s="589" t="s">
        <v>193</v>
      </c>
      <c r="C5" s="590"/>
      <c r="D5" s="590"/>
      <c r="E5" s="590"/>
      <c r="F5" s="590"/>
      <c r="G5" s="590"/>
      <c r="H5" s="590"/>
      <c r="I5" s="590"/>
      <c r="J5" s="590"/>
      <c r="K5" s="590"/>
      <c r="L5" s="590"/>
      <c r="M5" s="189"/>
    </row>
    <row r="6" spans="2:14" s="187" customFormat="1" ht="15.6" x14ac:dyDescent="0.3">
      <c r="B6" s="592" t="s">
        <v>201</v>
      </c>
      <c r="C6" s="593"/>
      <c r="D6" s="593"/>
      <c r="E6" s="188"/>
      <c r="F6" s="188"/>
      <c r="G6" s="188"/>
      <c r="H6" s="188"/>
      <c r="I6" s="188"/>
      <c r="J6" s="188"/>
      <c r="K6" s="188"/>
      <c r="L6" s="188"/>
      <c r="M6" s="189"/>
    </row>
    <row r="7" spans="2:14" s="198" customFormat="1" x14ac:dyDescent="0.25">
      <c r="B7" s="191" t="s">
        <v>455</v>
      </c>
      <c r="C7" s="192"/>
      <c r="D7" s="192"/>
      <c r="E7" s="192"/>
      <c r="F7" s="193"/>
      <c r="G7" s="193"/>
      <c r="H7" s="194" t="s">
        <v>421</v>
      </c>
      <c r="I7" s="195"/>
      <c r="J7" s="195"/>
      <c r="K7" s="195"/>
      <c r="L7" s="195"/>
      <c r="M7" s="196"/>
      <c r="N7" s="197"/>
    </row>
    <row r="8" spans="2:14" x14ac:dyDescent="0.25">
      <c r="B8" s="199" t="s">
        <v>456</v>
      </c>
      <c r="C8" s="192"/>
      <c r="D8" s="193"/>
      <c r="E8" s="193"/>
      <c r="F8" s="193"/>
      <c r="G8" s="193"/>
      <c r="H8" s="193"/>
      <c r="I8" s="193"/>
      <c r="J8" s="193"/>
      <c r="K8" s="193"/>
      <c r="L8" s="193"/>
      <c r="M8" s="200"/>
      <c r="N8" s="201"/>
    </row>
    <row r="9" spans="2:14" ht="7.5" customHeight="1" x14ac:dyDescent="0.25">
      <c r="B9" s="203"/>
      <c r="C9" s="193"/>
      <c r="D9" s="193"/>
      <c r="E9" s="193"/>
      <c r="F9" s="193"/>
      <c r="G9" s="193"/>
      <c r="H9" s="193"/>
      <c r="I9" s="193"/>
      <c r="J9" s="193"/>
      <c r="K9" s="193"/>
      <c r="L9" s="193"/>
      <c r="M9" s="200"/>
      <c r="N9" s="201"/>
    </row>
    <row r="10" spans="2:14" ht="13.8" thickBot="1" x14ac:dyDescent="0.3">
      <c r="B10" s="203"/>
      <c r="C10" s="204" t="s">
        <v>204</v>
      </c>
      <c r="D10" s="204"/>
      <c r="E10" s="204"/>
      <c r="F10" s="204" t="s">
        <v>205</v>
      </c>
      <c r="G10" s="204"/>
      <c r="H10" s="204"/>
      <c r="I10" s="204"/>
      <c r="J10" s="204"/>
      <c r="K10" s="204"/>
      <c r="L10" s="204"/>
      <c r="M10" s="200"/>
      <c r="N10" s="201"/>
    </row>
    <row r="11" spans="2:14" x14ac:dyDescent="0.25">
      <c r="B11" s="203"/>
      <c r="C11" s="193"/>
      <c r="D11" s="193"/>
      <c r="E11" s="193"/>
      <c r="F11" s="193"/>
      <c r="G11" s="193"/>
      <c r="H11" s="193"/>
      <c r="I11" s="193"/>
      <c r="J11" s="193"/>
      <c r="K11" s="193"/>
      <c r="L11" s="193"/>
      <c r="M11" s="200"/>
      <c r="N11" s="201"/>
    </row>
    <row r="12" spans="2:14" s="208" customFormat="1" x14ac:dyDescent="0.25">
      <c r="B12" s="203"/>
      <c r="C12" s="255" t="s">
        <v>457</v>
      </c>
      <c r="D12" s="255"/>
      <c r="E12" s="255"/>
      <c r="F12" s="255"/>
      <c r="G12" s="255"/>
      <c r="H12" s="255"/>
      <c r="I12" s="256"/>
      <c r="J12" s="205"/>
      <c r="K12" s="205"/>
      <c r="L12" s="205"/>
      <c r="M12" s="206"/>
      <c r="N12" s="207"/>
    </row>
    <row r="13" spans="2:14" s="208" customFormat="1" x14ac:dyDescent="0.25">
      <c r="B13" s="209"/>
      <c r="C13" s="205" t="s">
        <v>587</v>
      </c>
      <c r="D13" s="205"/>
      <c r="E13" s="205"/>
      <c r="F13" s="205"/>
      <c r="G13" s="205"/>
      <c r="H13" s="205"/>
      <c r="I13" s="205"/>
      <c r="J13" s="205"/>
      <c r="K13" s="205"/>
      <c r="L13" s="205"/>
      <c r="M13" s="206"/>
      <c r="N13" s="207"/>
    </row>
    <row r="14" spans="2:14" s="208" customFormat="1" ht="13.8" thickBot="1" x14ac:dyDescent="0.3">
      <c r="B14" s="209"/>
      <c r="C14" s="205"/>
      <c r="D14" s="205"/>
      <c r="E14" s="205"/>
      <c r="F14" s="205"/>
      <c r="G14" s="205"/>
      <c r="H14" s="205"/>
      <c r="I14" s="205"/>
      <c r="J14" s="205"/>
      <c r="K14" s="205"/>
      <c r="L14" s="205"/>
      <c r="M14" s="206"/>
      <c r="N14" s="207"/>
    </row>
    <row r="15" spans="2:14" x14ac:dyDescent="0.25">
      <c r="B15" s="210" t="s">
        <v>206</v>
      </c>
      <c r="C15" s="211" t="s">
        <v>207</v>
      </c>
      <c r="D15" s="212" t="s">
        <v>208</v>
      </c>
      <c r="E15" s="212" t="s">
        <v>209</v>
      </c>
      <c r="F15" s="212" t="s">
        <v>210</v>
      </c>
      <c r="G15" s="212" t="s">
        <v>211</v>
      </c>
      <c r="H15" s="212" t="s">
        <v>212</v>
      </c>
      <c r="I15" s="212" t="s">
        <v>213</v>
      </c>
      <c r="J15" s="212"/>
      <c r="K15" s="212" t="s">
        <v>214</v>
      </c>
      <c r="L15" s="213" t="s">
        <v>214</v>
      </c>
      <c r="M15" s="200"/>
      <c r="N15" s="201"/>
    </row>
    <row r="16" spans="2:14" x14ac:dyDescent="0.25">
      <c r="B16" s="203"/>
      <c r="C16" s="203"/>
      <c r="D16" s="193"/>
      <c r="E16" s="193"/>
      <c r="F16" s="193"/>
      <c r="G16" s="193"/>
      <c r="H16" s="506" t="s">
        <v>712</v>
      </c>
      <c r="I16" s="181" t="s">
        <v>215</v>
      </c>
      <c r="J16" s="193"/>
      <c r="K16" s="181" t="s">
        <v>216</v>
      </c>
      <c r="L16" s="214" t="s">
        <v>217</v>
      </c>
      <c r="M16" s="200"/>
      <c r="N16" s="201"/>
    </row>
    <row r="17" spans="2:14" ht="6.75" customHeight="1" thickBot="1" x14ac:dyDescent="0.3">
      <c r="B17" s="203"/>
      <c r="C17" s="215"/>
      <c r="D17" s="216"/>
      <c r="E17" s="216"/>
      <c r="F17" s="216"/>
      <c r="G17" s="216"/>
      <c r="H17" s="216"/>
      <c r="I17" s="216"/>
      <c r="J17" s="216"/>
      <c r="K17" s="217"/>
      <c r="L17" s="218"/>
      <c r="M17" s="200"/>
      <c r="N17" s="201"/>
    </row>
    <row r="18" spans="2:14" s="224" customFormat="1" ht="13.8" thickTop="1" x14ac:dyDescent="0.25">
      <c r="B18" s="203" t="s">
        <v>218</v>
      </c>
      <c r="C18" s="489" t="s">
        <v>458</v>
      </c>
      <c r="D18" s="219"/>
      <c r="E18" s="219"/>
      <c r="F18" s="219"/>
      <c r="G18" s="219"/>
      <c r="H18" s="219"/>
      <c r="I18" s="219"/>
      <c r="J18" s="219"/>
      <c r="K18" s="220"/>
      <c r="L18" s="221"/>
      <c r="M18" s="222"/>
      <c r="N18" s="223"/>
    </row>
    <row r="19" spans="2:14" s="224" customFormat="1" x14ac:dyDescent="0.25">
      <c r="B19" s="264" t="s">
        <v>534</v>
      </c>
      <c r="C19" s="380">
        <v>342100</v>
      </c>
      <c r="D19" s="413" t="s">
        <v>15</v>
      </c>
      <c r="E19" s="226"/>
      <c r="F19" s="226"/>
      <c r="G19" s="226"/>
      <c r="H19" s="226">
        <v>2017</v>
      </c>
      <c r="I19" s="226"/>
      <c r="J19" s="219"/>
      <c r="K19" s="227">
        <v>100000</v>
      </c>
      <c r="L19" s="228"/>
      <c r="M19" s="222"/>
      <c r="N19" s="223"/>
    </row>
    <row r="20" spans="2:14" s="236" customFormat="1" x14ac:dyDescent="0.25">
      <c r="B20" s="264" t="s">
        <v>299</v>
      </c>
      <c r="C20" s="491"/>
      <c r="D20" s="413" t="s">
        <v>169</v>
      </c>
      <c r="E20" s="230"/>
      <c r="F20" s="230"/>
      <c r="G20" s="230"/>
      <c r="H20" s="226">
        <v>2017</v>
      </c>
      <c r="I20" s="230"/>
      <c r="J20" s="231"/>
      <c r="K20" s="232">
        <v>200000</v>
      </c>
      <c r="L20" s="233"/>
      <c r="M20" s="234"/>
      <c r="N20" s="235"/>
    </row>
    <row r="21" spans="2:14" s="236" customFormat="1" x14ac:dyDescent="0.25">
      <c r="B21" s="237"/>
      <c r="C21" s="491"/>
      <c r="D21" s="230">
        <v>50000</v>
      </c>
      <c r="E21" s="230"/>
      <c r="F21" s="230"/>
      <c r="G21" s="230"/>
      <c r="H21" s="226">
        <v>2017</v>
      </c>
      <c r="I21" s="230"/>
      <c r="J21" s="231"/>
      <c r="K21" s="232">
        <v>400000</v>
      </c>
      <c r="L21" s="239"/>
      <c r="M21" s="234"/>
      <c r="N21" s="235"/>
    </row>
    <row r="22" spans="2:14" s="236" customFormat="1" ht="9.75" customHeight="1" x14ac:dyDescent="0.25">
      <c r="B22" s="237"/>
      <c r="C22" s="380"/>
      <c r="D22" s="230"/>
      <c r="E22" s="230"/>
      <c r="F22" s="230"/>
      <c r="G22" s="230"/>
      <c r="H22" s="230"/>
      <c r="I22" s="230"/>
      <c r="J22" s="231"/>
      <c r="K22" s="232"/>
      <c r="L22" s="239"/>
      <c r="M22" s="234"/>
      <c r="N22" s="235"/>
    </row>
    <row r="23" spans="2:14" s="224" customFormat="1" x14ac:dyDescent="0.25">
      <c r="B23" s="237" t="s">
        <v>218</v>
      </c>
      <c r="C23" s="489" t="s">
        <v>459</v>
      </c>
      <c r="D23" s="226"/>
      <c r="E23" s="226"/>
      <c r="F23" s="226"/>
      <c r="G23" s="226"/>
      <c r="H23" s="226"/>
      <c r="I23" s="226"/>
      <c r="J23" s="219"/>
      <c r="K23" s="240"/>
      <c r="L23" s="228"/>
      <c r="M23" s="222"/>
      <c r="N23" s="223"/>
    </row>
    <row r="24" spans="2:14" s="224" customFormat="1" x14ac:dyDescent="0.25">
      <c r="B24" s="264" t="s">
        <v>534</v>
      </c>
      <c r="C24" s="225">
        <v>341100</v>
      </c>
      <c r="D24" s="413" t="s">
        <v>15</v>
      </c>
      <c r="E24" s="226"/>
      <c r="F24" s="226"/>
      <c r="G24" s="226"/>
      <c r="H24" s="226">
        <v>2017</v>
      </c>
      <c r="I24" s="226"/>
      <c r="J24" s="219"/>
      <c r="K24" s="240"/>
      <c r="L24" s="241">
        <v>100000</v>
      </c>
      <c r="M24" s="222"/>
      <c r="N24" s="223"/>
    </row>
    <row r="25" spans="2:14" s="236" customFormat="1" x14ac:dyDescent="0.25">
      <c r="B25" s="264" t="s">
        <v>299</v>
      </c>
      <c r="C25" s="229"/>
      <c r="D25" s="413" t="s">
        <v>169</v>
      </c>
      <c r="E25" s="230"/>
      <c r="F25" s="230"/>
      <c r="G25" s="230"/>
      <c r="H25" s="226">
        <v>2017</v>
      </c>
      <c r="I25" s="230"/>
      <c r="J25" s="231"/>
      <c r="K25" s="242"/>
      <c r="L25" s="243">
        <v>200000</v>
      </c>
      <c r="M25" s="234"/>
      <c r="N25" s="235"/>
    </row>
    <row r="26" spans="2:14" s="236" customFormat="1" x14ac:dyDescent="0.25">
      <c r="B26" s="237"/>
      <c r="C26" s="229"/>
      <c r="D26" s="230">
        <v>50000</v>
      </c>
      <c r="E26" s="230"/>
      <c r="F26" s="230"/>
      <c r="G26" s="230"/>
      <c r="H26" s="226">
        <v>2017</v>
      </c>
      <c r="I26" s="230"/>
      <c r="J26" s="231"/>
      <c r="K26" s="242"/>
      <c r="L26" s="243">
        <v>400000</v>
      </c>
      <c r="M26" s="234"/>
      <c r="N26" s="235"/>
    </row>
    <row r="27" spans="2:14" s="236" customFormat="1" x14ac:dyDescent="0.25">
      <c r="B27" s="237"/>
      <c r="C27" s="238"/>
      <c r="D27" s="230"/>
      <c r="E27" s="230"/>
      <c r="F27" s="230"/>
      <c r="G27" s="230"/>
      <c r="H27" s="230"/>
      <c r="I27" s="230"/>
      <c r="J27" s="231"/>
      <c r="K27" s="242"/>
      <c r="L27" s="243"/>
      <c r="M27" s="234"/>
      <c r="N27" s="235"/>
    </row>
    <row r="28" spans="2:14" s="236" customFormat="1" ht="5.25" customHeight="1" thickBot="1" x14ac:dyDescent="0.3">
      <c r="B28" s="237"/>
      <c r="C28" s="238"/>
      <c r="D28" s="230"/>
      <c r="E28" s="230"/>
      <c r="F28" s="230"/>
      <c r="G28" s="230"/>
      <c r="H28" s="230"/>
      <c r="I28" s="230"/>
      <c r="J28" s="231"/>
      <c r="K28" s="242"/>
      <c r="L28" s="239"/>
      <c r="M28" s="234"/>
      <c r="N28" s="235"/>
    </row>
    <row r="29" spans="2:14" s="236" customFormat="1" x14ac:dyDescent="0.25">
      <c r="B29" s="237"/>
      <c r="C29" s="244"/>
      <c r="D29" s="245"/>
      <c r="E29" s="245"/>
      <c r="F29" s="245"/>
      <c r="G29" s="245"/>
      <c r="H29" s="245"/>
      <c r="I29" s="245"/>
      <c r="J29" s="246"/>
      <c r="K29" s="247"/>
      <c r="L29" s="248"/>
      <c r="M29" s="234"/>
      <c r="N29" s="235"/>
    </row>
    <row r="30" spans="2:14" s="236" customFormat="1" ht="13.8" thickBot="1" x14ac:dyDescent="0.3">
      <c r="B30" s="237"/>
      <c r="C30" s="237"/>
      <c r="D30" s="231"/>
      <c r="E30" s="231"/>
      <c r="F30" s="231"/>
      <c r="G30" s="231"/>
      <c r="H30" s="231"/>
      <c r="I30" s="231"/>
      <c r="J30" s="231"/>
      <c r="K30" s="266">
        <f>SUM(K19:K29)</f>
        <v>700000</v>
      </c>
      <c r="L30" s="267">
        <f>SUM(L19:L29)</f>
        <v>700000</v>
      </c>
      <c r="M30" s="234"/>
      <c r="N30" s="249"/>
    </row>
    <row r="31" spans="2:14" s="236" customFormat="1" ht="14.4" thickTop="1" thickBot="1" x14ac:dyDescent="0.3">
      <c r="B31" s="237"/>
      <c r="C31" s="250"/>
      <c r="D31" s="251"/>
      <c r="E31" s="251"/>
      <c r="F31" s="251"/>
      <c r="G31" s="251"/>
      <c r="H31" s="251"/>
      <c r="I31" s="251"/>
      <c r="J31" s="251"/>
      <c r="K31" s="252"/>
      <c r="L31" s="253">
        <f>+L30-K30</f>
        <v>0</v>
      </c>
      <c r="M31" s="234"/>
    </row>
    <row r="32" spans="2:14" s="236" customFormat="1" ht="6" customHeight="1" x14ac:dyDescent="0.25">
      <c r="B32" s="237"/>
      <c r="C32" s="231"/>
      <c r="D32" s="231"/>
      <c r="E32" s="231"/>
      <c r="F32" s="231"/>
      <c r="G32" s="231"/>
      <c r="H32" s="231"/>
      <c r="I32" s="231"/>
      <c r="J32" s="231"/>
      <c r="K32" s="231"/>
      <c r="L32" s="231"/>
      <c r="M32" s="234"/>
    </row>
    <row r="33" spans="2:14" x14ac:dyDescent="0.25">
      <c r="B33" s="237"/>
      <c r="C33" s="591" t="s">
        <v>226</v>
      </c>
      <c r="D33" s="591"/>
      <c r="E33" s="193"/>
      <c r="F33" s="193"/>
      <c r="G33" s="193"/>
      <c r="H33" s="193"/>
      <c r="I33" s="193"/>
      <c r="J33" s="193"/>
      <c r="K33" s="193"/>
      <c r="L33" s="254"/>
      <c r="M33" s="200"/>
    </row>
    <row r="34" spans="2:14" s="208" customFormat="1" x14ac:dyDescent="0.25">
      <c r="B34" s="203"/>
      <c r="C34" s="255" t="s">
        <v>457</v>
      </c>
      <c r="D34" s="255"/>
      <c r="E34" s="255"/>
      <c r="F34" s="255"/>
      <c r="G34" s="255"/>
      <c r="H34" s="255"/>
      <c r="I34" s="256"/>
      <c r="J34" s="205"/>
      <c r="K34" s="205"/>
      <c r="L34" s="257"/>
      <c r="M34" s="206"/>
    </row>
    <row r="35" spans="2:14" s="208" customFormat="1" x14ac:dyDescent="0.25">
      <c r="B35" s="209"/>
      <c r="C35" s="205" t="s">
        <v>460</v>
      </c>
      <c r="D35" s="205"/>
      <c r="E35" s="205"/>
      <c r="F35" s="205"/>
      <c r="G35" s="257"/>
      <c r="H35" s="205"/>
      <c r="I35" s="205"/>
      <c r="J35" s="205"/>
      <c r="K35" s="205"/>
      <c r="L35" s="257"/>
      <c r="M35" s="206"/>
    </row>
    <row r="36" spans="2:14" s="208" customFormat="1" x14ac:dyDescent="0.25">
      <c r="B36" s="209"/>
      <c r="C36" s="205" t="s">
        <v>461</v>
      </c>
      <c r="D36" s="205"/>
      <c r="E36" s="205"/>
      <c r="F36" s="205"/>
      <c r="G36" s="205"/>
      <c r="H36" s="205"/>
      <c r="I36" s="205"/>
      <c r="J36" s="205"/>
      <c r="K36" s="205"/>
      <c r="L36" s="257"/>
      <c r="M36" s="206"/>
    </row>
    <row r="37" spans="2:14" s="208" customFormat="1" ht="8.25" customHeight="1" x14ac:dyDescent="0.25">
      <c r="B37" s="209"/>
      <c r="C37" s="205"/>
      <c r="D37" s="205"/>
      <c r="E37" s="205"/>
      <c r="F37" s="205"/>
      <c r="G37" s="205"/>
      <c r="H37" s="205"/>
      <c r="I37" s="205"/>
      <c r="J37" s="205"/>
      <c r="K37" s="205"/>
      <c r="L37" s="257"/>
      <c r="M37" s="206"/>
    </row>
    <row r="38" spans="2:14" x14ac:dyDescent="0.25">
      <c r="B38" s="199"/>
      <c r="C38" s="192" t="s">
        <v>414</v>
      </c>
      <c r="D38" s="192"/>
      <c r="E38" s="192"/>
      <c r="F38" s="192"/>
      <c r="G38" s="193" t="s">
        <v>462</v>
      </c>
      <c r="H38" s="192"/>
      <c r="I38" s="192"/>
      <c r="J38" s="192"/>
      <c r="K38" s="192"/>
      <c r="L38" s="254"/>
      <c r="M38" s="200"/>
    </row>
    <row r="39" spans="2:14" x14ac:dyDescent="0.25">
      <c r="B39" s="199"/>
      <c r="C39" s="192"/>
      <c r="D39" s="192"/>
      <c r="E39" s="192"/>
      <c r="F39" s="192"/>
      <c r="G39" s="192"/>
      <c r="H39" s="192"/>
      <c r="I39" s="192"/>
      <c r="J39" s="192"/>
      <c r="K39" s="192"/>
      <c r="L39" s="254"/>
      <c r="M39" s="200"/>
      <c r="N39" s="258"/>
    </row>
    <row r="40" spans="2:14" x14ac:dyDescent="0.25">
      <c r="B40" s="199"/>
      <c r="C40" s="190" t="s">
        <v>153</v>
      </c>
      <c r="D40" s="192"/>
      <c r="E40" s="192"/>
      <c r="F40" s="192"/>
      <c r="G40" s="193" t="s">
        <v>463</v>
      </c>
      <c r="H40" s="193"/>
      <c r="I40" s="192" t="s">
        <v>416</v>
      </c>
      <c r="J40" s="259"/>
      <c r="K40" s="192"/>
      <c r="L40" s="260" t="s">
        <v>484</v>
      </c>
      <c r="M40" s="200"/>
    </row>
    <row r="41" spans="2:14" x14ac:dyDescent="0.25">
      <c r="B41" s="199"/>
      <c r="C41" s="192" t="s">
        <v>154</v>
      </c>
      <c r="D41" s="192"/>
      <c r="E41" s="192"/>
      <c r="F41" s="192"/>
      <c r="G41" s="193" t="s">
        <v>464</v>
      </c>
      <c r="H41" s="193"/>
      <c r="I41" s="192" t="s">
        <v>417</v>
      </c>
      <c r="J41" s="259"/>
      <c r="K41" s="192"/>
      <c r="L41" s="260" t="s">
        <v>488</v>
      </c>
      <c r="M41" s="200"/>
    </row>
    <row r="42" spans="2:14" x14ac:dyDescent="0.25">
      <c r="B42" s="199"/>
      <c r="C42" s="192"/>
      <c r="D42" s="192"/>
      <c r="E42" s="192"/>
      <c r="F42" s="192"/>
      <c r="G42" s="193"/>
      <c r="H42" s="193"/>
      <c r="I42" s="192"/>
      <c r="J42" s="259"/>
      <c r="K42" s="192"/>
      <c r="L42" s="260" t="s">
        <v>535</v>
      </c>
      <c r="M42" s="200"/>
    </row>
    <row r="43" spans="2:14" ht="13.8" thickBot="1" x14ac:dyDescent="0.3">
      <c r="B43" s="261"/>
      <c r="C43" s="204"/>
      <c r="D43" s="204"/>
      <c r="E43" s="414" t="s">
        <v>170</v>
      </c>
      <c r="F43" s="414"/>
      <c r="G43" s="414"/>
      <c r="H43" s="414"/>
      <c r="I43" s="414"/>
      <c r="J43" s="414"/>
      <c r="K43" s="414"/>
      <c r="L43" s="415" t="s">
        <v>199</v>
      </c>
      <c r="M43" s="262"/>
    </row>
    <row r="45" spans="2:14" x14ac:dyDescent="0.25">
      <c r="H45" s="193"/>
    </row>
  </sheetData>
  <mergeCells count="4">
    <mergeCell ref="B4:L4"/>
    <mergeCell ref="B5:L5"/>
    <mergeCell ref="C33:D33"/>
    <mergeCell ref="B6:D6"/>
  </mergeCells>
  <phoneticPr fontId="0" type="noConversion"/>
  <printOptions horizontalCentered="1"/>
  <pageMargins left="0" right="0" top="0.75" bottom="0.25" header="0.5" footer="0.5"/>
  <pageSetup scale="88" orientation="landscape" r:id="rId1"/>
  <headerFooter alignWithMargins="0"/>
  <rowBreaks count="1" manualBreakCount="1">
    <brk id="43" min="1" max="12"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workbookViewId="0">
      <selection activeCell="A6" sqref="A6"/>
    </sheetView>
  </sheetViews>
  <sheetFormatPr defaultRowHeight="13.2" x14ac:dyDescent="0.25"/>
  <cols>
    <col min="3" max="3" width="15" bestFit="1" customWidth="1"/>
    <col min="7" max="7" width="15" bestFit="1" customWidth="1"/>
    <col min="9" max="9" width="15" bestFit="1" customWidth="1"/>
  </cols>
  <sheetData>
    <row r="1" spans="1:10" x14ac:dyDescent="0.25">
      <c r="A1" s="268" t="s">
        <v>547</v>
      </c>
      <c r="B1" s="1"/>
      <c r="C1" s="1"/>
      <c r="D1" s="1"/>
      <c r="E1" s="1"/>
      <c r="F1" s="1"/>
      <c r="G1" s="1"/>
      <c r="H1" s="1"/>
      <c r="I1" s="1"/>
      <c r="J1" s="1"/>
    </row>
    <row r="2" spans="1:10" x14ac:dyDescent="0.25">
      <c r="A2" s="1"/>
      <c r="B2" s="1"/>
      <c r="C2" s="1"/>
      <c r="D2" s="1"/>
      <c r="E2" s="1"/>
      <c r="F2" s="1"/>
      <c r="G2" s="1"/>
      <c r="H2" s="1"/>
      <c r="I2" s="1"/>
      <c r="J2" s="1"/>
    </row>
    <row r="3" spans="1:10" x14ac:dyDescent="0.25">
      <c r="A3" s="1" t="s">
        <v>548</v>
      </c>
      <c r="B3" s="1"/>
      <c r="C3" s="1"/>
      <c r="D3" s="1"/>
      <c r="E3" s="1"/>
      <c r="F3" s="1"/>
      <c r="G3" s="1"/>
      <c r="H3" s="1"/>
      <c r="I3" s="1"/>
      <c r="J3" s="1"/>
    </row>
    <row r="4" spans="1:10" x14ac:dyDescent="0.25">
      <c r="A4" s="1" t="s">
        <v>549</v>
      </c>
      <c r="B4" s="1"/>
      <c r="C4" s="1"/>
      <c r="D4" s="1"/>
      <c r="E4" s="1"/>
      <c r="F4" s="1"/>
      <c r="G4" s="1"/>
      <c r="H4" s="1"/>
      <c r="I4" s="1"/>
      <c r="J4" s="1"/>
    </row>
    <row r="5" spans="1:10" x14ac:dyDescent="0.25">
      <c r="A5" s="185" t="s">
        <v>746</v>
      </c>
      <c r="B5" s="1"/>
      <c r="C5" s="1"/>
      <c r="D5" s="1"/>
      <c r="E5" s="1"/>
      <c r="F5" s="1"/>
      <c r="G5" s="1"/>
      <c r="H5" s="1"/>
      <c r="I5" s="1"/>
      <c r="J5" s="1"/>
    </row>
    <row r="6" spans="1:10" x14ac:dyDescent="0.25">
      <c r="A6" s="1"/>
      <c r="B6" s="1"/>
      <c r="C6" s="1"/>
      <c r="D6" s="1"/>
      <c r="E6" s="1"/>
      <c r="F6" s="1"/>
      <c r="G6" s="1"/>
      <c r="H6" s="1"/>
      <c r="I6" s="1"/>
      <c r="J6" s="1"/>
    </row>
    <row r="7" spans="1:10" x14ac:dyDescent="0.25">
      <c r="A7" s="1" t="s">
        <v>550</v>
      </c>
      <c r="B7" s="1"/>
      <c r="C7" s="394">
        <v>35000000</v>
      </c>
      <c r="D7" s="1"/>
      <c r="E7" s="1"/>
      <c r="F7" s="1"/>
      <c r="G7" s="1"/>
      <c r="H7" s="1"/>
      <c r="I7" s="1"/>
      <c r="J7" s="1"/>
    </row>
    <row r="8" spans="1:10" x14ac:dyDescent="0.25">
      <c r="A8" s="1"/>
      <c r="B8" s="1"/>
      <c r="C8" s="1"/>
      <c r="D8" s="1"/>
      <c r="E8" s="1"/>
      <c r="F8" s="1"/>
      <c r="G8" s="1"/>
      <c r="H8" s="1"/>
      <c r="I8" s="1"/>
      <c r="J8" s="1"/>
    </row>
    <row r="9" spans="1:10" x14ac:dyDescent="0.25">
      <c r="A9" s="1" t="s">
        <v>551</v>
      </c>
      <c r="B9" s="1"/>
      <c r="C9" s="395">
        <f>-35000000/400</f>
        <v>-87500</v>
      </c>
      <c r="D9" s="1"/>
      <c r="E9" s="1"/>
      <c r="F9" s="1"/>
      <c r="G9" s="1"/>
      <c r="H9" s="1"/>
      <c r="I9" s="1"/>
      <c r="J9" s="1"/>
    </row>
    <row r="10" spans="1:10" x14ac:dyDescent="0.25">
      <c r="A10" s="1"/>
      <c r="B10" s="1"/>
      <c r="C10" s="1"/>
      <c r="D10" s="1"/>
      <c r="E10" s="1"/>
      <c r="F10" s="1"/>
      <c r="G10" s="1"/>
      <c r="H10" s="1"/>
      <c r="I10" s="1"/>
      <c r="J10" s="1"/>
    </row>
    <row r="11" spans="1:10" x14ac:dyDescent="0.25">
      <c r="A11" s="1" t="s">
        <v>552</v>
      </c>
      <c r="B11" s="1"/>
      <c r="C11" s="396">
        <f>C7+C9</f>
        <v>34912500</v>
      </c>
      <c r="D11" s="1"/>
      <c r="E11" s="1"/>
      <c r="F11" s="1"/>
      <c r="G11" s="1"/>
      <c r="H11" s="1"/>
      <c r="I11" s="1"/>
      <c r="J11" s="1"/>
    </row>
    <row r="12" spans="1:10" x14ac:dyDescent="0.25">
      <c r="A12" s="1"/>
      <c r="B12" s="1"/>
      <c r="C12" s="1"/>
      <c r="D12" s="1"/>
      <c r="E12" s="1"/>
      <c r="F12" s="1"/>
      <c r="G12" s="1"/>
      <c r="H12" s="1"/>
      <c r="I12" s="1"/>
      <c r="J12" s="1"/>
    </row>
    <row r="13" spans="1:10" x14ac:dyDescent="0.25">
      <c r="A13" s="1"/>
      <c r="B13" s="1"/>
      <c r="C13" s="1"/>
      <c r="D13" s="1"/>
      <c r="E13" s="1"/>
      <c r="F13" s="1"/>
      <c r="G13" s="1"/>
      <c r="H13" s="1"/>
      <c r="I13" s="1"/>
      <c r="J13" s="1"/>
    </row>
    <row r="14" spans="1:10" x14ac:dyDescent="0.25">
      <c r="A14" s="1" t="s">
        <v>553</v>
      </c>
      <c r="B14" s="1"/>
      <c r="C14" s="1"/>
      <c r="D14" s="1"/>
      <c r="E14" s="1"/>
      <c r="F14" s="1"/>
      <c r="G14" s="1"/>
      <c r="H14" s="1"/>
      <c r="I14" s="1"/>
      <c r="J14" s="1"/>
    </row>
    <row r="15" spans="1:10" x14ac:dyDescent="0.25">
      <c r="A15" s="185" t="s">
        <v>725</v>
      </c>
      <c r="B15" s="1"/>
      <c r="C15" s="1"/>
      <c r="D15" s="1"/>
      <c r="E15" s="1"/>
      <c r="F15" s="1"/>
      <c r="G15" s="1"/>
      <c r="H15" s="1"/>
      <c r="I15" s="1"/>
      <c r="J15" s="1"/>
    </row>
    <row r="16" spans="1:10" x14ac:dyDescent="0.25">
      <c r="A16" s="1" t="s">
        <v>554</v>
      </c>
      <c r="B16" s="1"/>
      <c r="C16" s="1"/>
      <c r="D16" s="1"/>
      <c r="E16" s="1"/>
      <c r="F16" s="1"/>
      <c r="G16" s="1"/>
      <c r="H16" s="1"/>
      <c r="I16" s="1"/>
      <c r="J16" s="1"/>
    </row>
    <row r="17" spans="1:10" x14ac:dyDescent="0.25">
      <c r="A17" s="1"/>
      <c r="B17" s="1"/>
      <c r="C17" s="1"/>
      <c r="D17" s="1"/>
      <c r="E17" s="1"/>
      <c r="F17" s="1"/>
      <c r="G17" s="1"/>
      <c r="H17" s="1"/>
      <c r="I17" s="1"/>
      <c r="J17" s="1"/>
    </row>
    <row r="18" spans="1:10" x14ac:dyDescent="0.25">
      <c r="A18" s="397" t="s">
        <v>206</v>
      </c>
      <c r="B18" s="397" t="s">
        <v>207</v>
      </c>
      <c r="C18" s="397" t="s">
        <v>560</v>
      </c>
      <c r="D18" s="397"/>
      <c r="E18" s="397"/>
      <c r="F18" s="397"/>
      <c r="G18" s="397" t="s">
        <v>216</v>
      </c>
      <c r="H18" s="397"/>
      <c r="I18" s="397" t="s">
        <v>217</v>
      </c>
      <c r="J18" s="1"/>
    </row>
    <row r="19" spans="1:10" x14ac:dyDescent="0.25">
      <c r="A19" s="1"/>
      <c r="B19" s="1"/>
      <c r="C19" s="1"/>
      <c r="D19" s="1"/>
      <c r="E19" s="1"/>
      <c r="F19" s="1"/>
      <c r="G19" s="1"/>
      <c r="H19" s="1"/>
      <c r="I19" s="1"/>
      <c r="J19" s="1"/>
    </row>
    <row r="20" spans="1:10" x14ac:dyDescent="0.25">
      <c r="A20" s="1" t="s">
        <v>342</v>
      </c>
      <c r="B20" s="1" t="s">
        <v>59</v>
      </c>
      <c r="C20" s="1" t="s">
        <v>536</v>
      </c>
      <c r="D20" s="1"/>
      <c r="E20" s="1"/>
      <c r="F20" s="1"/>
      <c r="G20" s="394">
        <v>34912500</v>
      </c>
      <c r="H20" s="1"/>
      <c r="I20" s="1"/>
      <c r="J20" s="1"/>
    </row>
    <row r="21" spans="1:10" x14ac:dyDescent="0.25">
      <c r="A21" s="1" t="s">
        <v>342</v>
      </c>
      <c r="B21" s="1" t="s">
        <v>444</v>
      </c>
      <c r="C21" s="1" t="s">
        <v>557</v>
      </c>
      <c r="D21" s="1"/>
      <c r="E21" s="1"/>
      <c r="F21" s="1"/>
      <c r="G21" s="394">
        <v>87500</v>
      </c>
      <c r="H21" s="1"/>
      <c r="I21" s="1"/>
      <c r="J21" s="1"/>
    </row>
    <row r="22" spans="1:10" x14ac:dyDescent="0.25">
      <c r="A22" s="1" t="s">
        <v>342</v>
      </c>
      <c r="B22" s="1" t="s">
        <v>561</v>
      </c>
      <c r="C22" s="1" t="s">
        <v>727</v>
      </c>
      <c r="D22" s="1"/>
      <c r="E22" s="1"/>
      <c r="F22" s="1"/>
      <c r="G22" s="1"/>
      <c r="H22" s="1"/>
      <c r="I22" s="394">
        <v>35000000</v>
      </c>
      <c r="J22" s="1"/>
    </row>
    <row r="23" spans="1:10" x14ac:dyDescent="0.25">
      <c r="A23" s="1"/>
      <c r="B23" s="1"/>
      <c r="C23" s="1"/>
      <c r="D23" s="1"/>
      <c r="E23" s="1"/>
      <c r="F23" s="1"/>
      <c r="G23" s="1"/>
      <c r="H23" s="1"/>
      <c r="I23" s="1"/>
      <c r="J23" s="1"/>
    </row>
    <row r="24" spans="1:10" x14ac:dyDescent="0.25">
      <c r="A24" s="1" t="s">
        <v>558</v>
      </c>
      <c r="B24" s="1"/>
      <c r="C24" s="1"/>
      <c r="D24" s="1"/>
      <c r="E24" s="1"/>
      <c r="F24" s="1"/>
      <c r="G24" s="1"/>
      <c r="H24" s="1"/>
      <c r="I24" s="1"/>
      <c r="J24" s="1"/>
    </row>
    <row r="25" spans="1:10" x14ac:dyDescent="0.25">
      <c r="A25" s="185" t="s">
        <v>711</v>
      </c>
      <c r="B25" s="1"/>
      <c r="C25" s="1"/>
      <c r="D25" s="1"/>
      <c r="E25" s="1"/>
      <c r="F25" s="1"/>
      <c r="G25" s="1"/>
      <c r="H25" s="1"/>
      <c r="I25" s="1"/>
      <c r="J25" s="1"/>
    </row>
    <row r="26" spans="1:10" x14ac:dyDescent="0.25">
      <c r="A26" s="1" t="s">
        <v>559</v>
      </c>
      <c r="B26" s="1"/>
      <c r="C26" s="1"/>
      <c r="D26" s="1"/>
      <c r="E26" s="1"/>
      <c r="F26" s="1"/>
      <c r="G26" s="1"/>
      <c r="H26" s="1"/>
      <c r="I26" s="1"/>
      <c r="J26" s="1"/>
    </row>
    <row r="27" spans="1:10" x14ac:dyDescent="0.25">
      <c r="A27" s="1"/>
      <c r="B27" s="1"/>
      <c r="C27" s="1"/>
      <c r="D27" s="1"/>
      <c r="E27" s="1"/>
      <c r="F27" s="1"/>
      <c r="G27" s="1"/>
      <c r="H27" s="1"/>
      <c r="I27" s="1"/>
      <c r="J27" s="1"/>
    </row>
    <row r="28" spans="1:10" x14ac:dyDescent="0.25">
      <c r="A28" s="397" t="s">
        <v>206</v>
      </c>
      <c r="B28" s="397" t="s">
        <v>207</v>
      </c>
      <c r="C28" s="397"/>
      <c r="D28" s="397"/>
      <c r="E28" s="397"/>
      <c r="F28" s="397"/>
      <c r="G28" s="397" t="s">
        <v>216</v>
      </c>
      <c r="H28" s="397"/>
      <c r="I28" s="397" t="s">
        <v>217</v>
      </c>
      <c r="J28" s="1"/>
    </row>
    <row r="29" spans="1:10" x14ac:dyDescent="0.25">
      <c r="A29" s="1"/>
      <c r="B29" s="1"/>
      <c r="C29" s="1"/>
      <c r="D29" s="1"/>
      <c r="E29" s="1"/>
      <c r="F29" s="1"/>
      <c r="G29" s="1"/>
      <c r="H29" s="1"/>
      <c r="I29" s="1"/>
      <c r="J29" s="1"/>
    </row>
    <row r="30" spans="1:10" x14ac:dyDescent="0.25">
      <c r="A30" s="1" t="s">
        <v>342</v>
      </c>
      <c r="B30" s="1" t="s">
        <v>561</v>
      </c>
      <c r="C30" s="469" t="s">
        <v>727</v>
      </c>
      <c r="D30" s="1"/>
      <c r="E30" s="1"/>
      <c r="F30" s="1"/>
      <c r="G30" s="394">
        <v>35000000</v>
      </c>
      <c r="H30" s="1"/>
      <c r="I30" s="1"/>
      <c r="J30" s="1"/>
    </row>
    <row r="31" spans="1:10" x14ac:dyDescent="0.25">
      <c r="A31" s="1" t="s">
        <v>342</v>
      </c>
      <c r="B31" s="1" t="s">
        <v>562</v>
      </c>
      <c r="C31" s="469" t="s">
        <v>727</v>
      </c>
      <c r="D31" s="1"/>
      <c r="E31" s="1"/>
      <c r="F31" s="1"/>
      <c r="G31" s="1"/>
      <c r="H31" s="1"/>
      <c r="I31" s="394">
        <v>35000000</v>
      </c>
      <c r="J31" s="1"/>
    </row>
    <row r="32" spans="1:10" x14ac:dyDescent="0.25">
      <c r="A32" s="1"/>
      <c r="B32" s="1"/>
      <c r="C32" s="1"/>
      <c r="D32" s="1"/>
      <c r="E32" s="1"/>
      <c r="F32" s="1"/>
      <c r="G32" s="1"/>
      <c r="H32" s="1"/>
      <c r="I32" s="1"/>
      <c r="J32" s="1"/>
    </row>
    <row r="33" spans="1:10" x14ac:dyDescent="0.25">
      <c r="A33" s="1" t="s">
        <v>564</v>
      </c>
      <c r="B33" s="1"/>
      <c r="C33" s="1"/>
      <c r="D33" s="1"/>
      <c r="E33" s="1"/>
      <c r="F33" s="1"/>
      <c r="G33" s="1"/>
      <c r="H33" s="1"/>
      <c r="I33" s="1"/>
      <c r="J33" s="1"/>
    </row>
    <row r="34" spans="1:10" x14ac:dyDescent="0.25">
      <c r="A34" s="1"/>
      <c r="B34" s="1"/>
      <c r="C34" s="1"/>
      <c r="D34" s="1"/>
      <c r="E34" s="1"/>
      <c r="F34" s="1"/>
      <c r="G34" s="1"/>
      <c r="H34" s="1"/>
      <c r="I34" s="1"/>
      <c r="J34" s="1"/>
    </row>
    <row r="35" spans="1:10" x14ac:dyDescent="0.25">
      <c r="A35" s="397" t="s">
        <v>206</v>
      </c>
      <c r="B35" s="397" t="s">
        <v>207</v>
      </c>
      <c r="C35" s="397"/>
      <c r="D35" s="397"/>
      <c r="E35" s="397"/>
      <c r="F35" s="397"/>
      <c r="G35" s="397" t="s">
        <v>216</v>
      </c>
      <c r="H35" s="397"/>
      <c r="I35" s="397" t="s">
        <v>217</v>
      </c>
      <c r="J35" s="1"/>
    </row>
    <row r="36" spans="1:10" x14ac:dyDescent="0.25">
      <c r="A36" s="397"/>
      <c r="B36" s="397"/>
      <c r="C36" s="397"/>
      <c r="D36" s="397"/>
      <c r="E36" s="397"/>
      <c r="F36" s="397"/>
      <c r="G36" s="397"/>
      <c r="H36" s="397"/>
      <c r="I36" s="397"/>
      <c r="J36" s="1"/>
    </row>
    <row r="37" spans="1:10" x14ac:dyDescent="0.25">
      <c r="A37" s="1" t="s">
        <v>342</v>
      </c>
      <c r="B37" s="1" t="s">
        <v>450</v>
      </c>
      <c r="C37" s="1" t="s">
        <v>449</v>
      </c>
      <c r="D37" s="1"/>
      <c r="E37" s="1"/>
      <c r="F37" s="1"/>
      <c r="G37" s="394">
        <f>35000000/40</f>
        <v>875000</v>
      </c>
      <c r="H37" s="1"/>
      <c r="I37" s="1"/>
      <c r="J37" s="1"/>
    </row>
    <row r="38" spans="1:10" x14ac:dyDescent="0.25">
      <c r="A38" s="1" t="s">
        <v>342</v>
      </c>
      <c r="B38" s="1" t="s">
        <v>444</v>
      </c>
      <c r="C38" s="1" t="s">
        <v>557</v>
      </c>
      <c r="D38" s="1"/>
      <c r="E38" s="1"/>
      <c r="F38" s="1"/>
      <c r="G38" s="1"/>
      <c r="H38" s="1"/>
      <c r="I38" s="394">
        <v>875000</v>
      </c>
      <c r="J38" s="1"/>
    </row>
    <row r="39" spans="1:10" x14ac:dyDescent="0.25">
      <c r="A39" s="1"/>
      <c r="B39" s="1"/>
      <c r="C39" s="1"/>
      <c r="D39" s="1"/>
      <c r="E39" s="1"/>
      <c r="F39" s="1"/>
      <c r="G39" s="1"/>
      <c r="H39" s="1"/>
      <c r="I39" s="1"/>
      <c r="J39" s="1"/>
    </row>
    <row r="40" spans="1:10" x14ac:dyDescent="0.25">
      <c r="A40" s="398" t="s">
        <v>566</v>
      </c>
      <c r="B40" s="70"/>
      <c r="C40" s="70"/>
      <c r="D40" s="70"/>
      <c r="E40" s="70"/>
      <c r="F40" s="70"/>
      <c r="G40" s="70"/>
      <c r="H40" s="70"/>
      <c r="I40" s="65"/>
      <c r="J40" s="1"/>
    </row>
    <row r="41" spans="1:10" x14ac:dyDescent="0.25">
      <c r="A41" s="67"/>
      <c r="B41" s="4"/>
      <c r="C41" s="4"/>
      <c r="D41" s="4"/>
      <c r="E41" s="4"/>
      <c r="F41" s="4"/>
      <c r="G41" s="4"/>
      <c r="H41" s="4"/>
      <c r="I41" s="66"/>
      <c r="J41" s="1"/>
    </row>
    <row r="42" spans="1:10" x14ac:dyDescent="0.25">
      <c r="A42" s="399" t="s">
        <v>206</v>
      </c>
      <c r="B42" s="19" t="s">
        <v>207</v>
      </c>
      <c r="C42" s="19"/>
      <c r="D42" s="19"/>
      <c r="E42" s="19"/>
      <c r="F42" s="19"/>
      <c r="G42" s="19" t="s">
        <v>216</v>
      </c>
      <c r="H42" s="19"/>
      <c r="I42" s="400" t="s">
        <v>217</v>
      </c>
      <c r="J42" s="1"/>
    </row>
    <row r="43" spans="1:10" x14ac:dyDescent="0.25">
      <c r="A43" s="399"/>
      <c r="B43" s="19"/>
      <c r="C43" s="19"/>
      <c r="D43" s="19"/>
      <c r="E43" s="19"/>
      <c r="F43" s="19"/>
      <c r="G43" s="19"/>
      <c r="H43" s="19"/>
      <c r="I43" s="400"/>
      <c r="J43" s="1"/>
    </row>
    <row r="44" spans="1:10" x14ac:dyDescent="0.25">
      <c r="A44" s="67" t="s">
        <v>342</v>
      </c>
      <c r="B44" s="4" t="s">
        <v>562</v>
      </c>
      <c r="C44" s="4" t="s">
        <v>563</v>
      </c>
      <c r="D44" s="4"/>
      <c r="E44" s="4"/>
      <c r="F44" s="4"/>
      <c r="G44" s="401">
        <v>35000000</v>
      </c>
      <c r="H44" s="4"/>
      <c r="I44" s="66"/>
      <c r="J44" s="1"/>
    </row>
    <row r="45" spans="1:10" x14ac:dyDescent="0.25">
      <c r="A45" s="67" t="s">
        <v>342</v>
      </c>
      <c r="B45" s="4" t="s">
        <v>450</v>
      </c>
      <c r="C45" s="4" t="s">
        <v>449</v>
      </c>
      <c r="D45" s="4"/>
      <c r="E45" s="4"/>
      <c r="F45" s="4"/>
      <c r="G45" s="4"/>
      <c r="H45" s="4"/>
      <c r="I45" s="402">
        <v>87500</v>
      </c>
      <c r="J45" s="1"/>
    </row>
    <row r="46" spans="1:10" x14ac:dyDescent="0.25">
      <c r="A46" s="67" t="s">
        <v>342</v>
      </c>
      <c r="B46" s="4" t="s">
        <v>59</v>
      </c>
      <c r="C46" s="4" t="s">
        <v>565</v>
      </c>
      <c r="D46" s="4"/>
      <c r="E46" s="4"/>
      <c r="F46" s="4"/>
      <c r="G46" s="4"/>
      <c r="H46" s="4"/>
      <c r="I46" s="402">
        <v>34912500</v>
      </c>
      <c r="J46" s="1"/>
    </row>
    <row r="47" spans="1:10" x14ac:dyDescent="0.25">
      <c r="A47" s="67"/>
      <c r="B47" s="4"/>
      <c r="C47" s="4"/>
      <c r="D47" s="4"/>
      <c r="E47" s="4"/>
      <c r="F47" s="4"/>
      <c r="G47" s="4"/>
      <c r="H47" s="4"/>
      <c r="I47" s="66"/>
      <c r="J47" s="1"/>
    </row>
    <row r="48" spans="1:10" x14ac:dyDescent="0.25">
      <c r="A48" s="68" t="s">
        <v>567</v>
      </c>
      <c r="B48" s="3"/>
      <c r="C48" s="3"/>
      <c r="D48" s="3"/>
      <c r="E48" s="3"/>
      <c r="F48" s="3"/>
      <c r="G48" s="3"/>
      <c r="H48" s="3"/>
      <c r="I48" s="69"/>
      <c r="J48" s="1"/>
    </row>
    <row r="49" spans="1:10" x14ac:dyDescent="0.25">
      <c r="A49" s="1"/>
      <c r="B49" s="1"/>
      <c r="C49" s="1"/>
      <c r="D49" s="1"/>
      <c r="E49" s="1"/>
      <c r="F49" s="1"/>
      <c r="G49" s="1"/>
      <c r="H49" s="1"/>
      <c r="I49" s="1"/>
      <c r="J49" s="1"/>
    </row>
    <row r="50" spans="1:10" x14ac:dyDescent="0.25">
      <c r="A50" s="1"/>
      <c r="B50" s="1"/>
      <c r="C50" s="1"/>
      <c r="D50" s="1"/>
      <c r="E50" s="1"/>
      <c r="F50" s="1"/>
      <c r="G50" s="1"/>
      <c r="H50" s="1"/>
      <c r="I50" s="1"/>
      <c r="J50" s="1"/>
    </row>
    <row r="51" spans="1:10" x14ac:dyDescent="0.25">
      <c r="A51" s="398" t="s">
        <v>570</v>
      </c>
      <c r="B51" s="70"/>
      <c r="C51" s="70"/>
      <c r="D51" s="70"/>
      <c r="E51" s="70"/>
      <c r="F51" s="70"/>
      <c r="G51" s="70"/>
      <c r="H51" s="70"/>
      <c r="I51" s="65"/>
      <c r="J51" s="1"/>
    </row>
    <row r="52" spans="1:10" x14ac:dyDescent="0.25">
      <c r="A52" s="67" t="s">
        <v>568</v>
      </c>
      <c r="B52" s="4"/>
      <c r="C52" s="4"/>
      <c r="D52" s="4"/>
      <c r="E52" s="4"/>
      <c r="F52" s="4"/>
      <c r="G52" s="4"/>
      <c r="H52" s="4"/>
      <c r="I52" s="66"/>
      <c r="J52" s="1"/>
    </row>
    <row r="53" spans="1:10" x14ac:dyDescent="0.25">
      <c r="A53" s="67" t="s">
        <v>571</v>
      </c>
      <c r="B53" s="4"/>
      <c r="C53" s="4"/>
      <c r="D53" s="4"/>
      <c r="E53" s="4"/>
      <c r="F53" s="4"/>
      <c r="G53" s="4"/>
      <c r="H53" s="4"/>
      <c r="I53" s="66"/>
      <c r="J53" s="1"/>
    </row>
    <row r="54" spans="1:10" x14ac:dyDescent="0.25">
      <c r="A54" s="67" t="s">
        <v>572</v>
      </c>
      <c r="B54" s="4"/>
      <c r="C54" s="4"/>
      <c r="D54" s="4"/>
      <c r="E54" s="4"/>
      <c r="F54" s="4"/>
      <c r="G54" s="4"/>
      <c r="H54" s="4"/>
      <c r="I54" s="66"/>
      <c r="J54" s="1"/>
    </row>
    <row r="55" spans="1:10" x14ac:dyDescent="0.25">
      <c r="A55" s="67"/>
      <c r="B55" s="4"/>
      <c r="C55" s="4"/>
      <c r="D55" s="4"/>
      <c r="E55" s="4"/>
      <c r="F55" s="4"/>
      <c r="G55" s="4"/>
      <c r="H55" s="4"/>
      <c r="I55" s="66"/>
      <c r="J55" s="1"/>
    </row>
    <row r="56" spans="1:10" x14ac:dyDescent="0.25">
      <c r="A56" s="67" t="s">
        <v>569</v>
      </c>
      <c r="B56" s="4"/>
      <c r="C56" s="4"/>
      <c r="D56" s="4"/>
      <c r="E56" s="4"/>
      <c r="F56" s="4"/>
      <c r="G56" s="4"/>
      <c r="H56" s="4"/>
      <c r="I56" s="66"/>
      <c r="J56" s="1"/>
    </row>
    <row r="57" spans="1:10" x14ac:dyDescent="0.25">
      <c r="A57" s="67" t="s">
        <v>573</v>
      </c>
      <c r="B57" s="4"/>
      <c r="C57" s="4"/>
      <c r="D57" s="4"/>
      <c r="E57" s="4"/>
      <c r="F57" s="4"/>
      <c r="G57" s="4"/>
      <c r="H57" s="4"/>
      <c r="I57" s="66"/>
      <c r="J57" s="1"/>
    </row>
    <row r="58" spans="1:10" x14ac:dyDescent="0.25">
      <c r="A58" s="67" t="s">
        <v>574</v>
      </c>
      <c r="B58" s="4"/>
      <c r="C58" s="4"/>
      <c r="D58" s="4"/>
      <c r="E58" s="4"/>
      <c r="F58" s="4"/>
      <c r="G58" s="4"/>
      <c r="H58" s="4"/>
      <c r="I58" s="66"/>
      <c r="J58" s="1"/>
    </row>
    <row r="59" spans="1:10" x14ac:dyDescent="0.25">
      <c r="A59" s="67" t="s">
        <v>576</v>
      </c>
      <c r="B59" s="4"/>
      <c r="C59" s="4"/>
      <c r="D59" s="4"/>
      <c r="E59" s="4"/>
      <c r="F59" s="4"/>
      <c r="G59" s="4"/>
      <c r="H59" s="4"/>
      <c r="I59" s="66"/>
      <c r="J59" s="1"/>
    </row>
    <row r="60" spans="1:10" x14ac:dyDescent="0.25">
      <c r="A60" s="68" t="s">
        <v>575</v>
      </c>
      <c r="B60" s="3"/>
      <c r="C60" s="3"/>
      <c r="D60" s="3"/>
      <c r="E60" s="3"/>
      <c r="F60" s="3"/>
      <c r="G60" s="3"/>
      <c r="H60" s="3"/>
      <c r="I60" s="69"/>
      <c r="J60" s="1"/>
    </row>
    <row r="61" spans="1:10" x14ac:dyDescent="0.25">
      <c r="A61" s="1"/>
      <c r="B61" s="1"/>
      <c r="C61" s="1"/>
      <c r="D61" s="1"/>
      <c r="E61" s="1"/>
      <c r="F61" s="1"/>
      <c r="G61" s="1"/>
      <c r="H61" s="1"/>
      <c r="I61" s="1"/>
      <c r="J61" s="1"/>
    </row>
    <row r="62" spans="1:10" x14ac:dyDescent="0.25">
      <c r="A62" s="1"/>
      <c r="B62" s="1"/>
      <c r="C62" s="1"/>
      <c r="D62" s="1"/>
      <c r="E62" s="1"/>
      <c r="F62" s="1"/>
      <c r="G62" s="1"/>
      <c r="H62" s="1"/>
      <c r="I62" s="1"/>
      <c r="J62" s="1"/>
    </row>
  </sheetData>
  <phoneticPr fontId="25" type="noConversion"/>
  <pageMargins left="0.75" right="0.75" top="0.81" bottom="1" header="0.5" footer="0.5"/>
  <pageSetup scale="83"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pageSetUpPr fitToPage="1"/>
  </sheetPr>
  <dimension ref="B1:N44"/>
  <sheetViews>
    <sheetView zoomScaleNormal="75" workbookViewId="0">
      <selection activeCell="H21" sqref="H21"/>
    </sheetView>
  </sheetViews>
  <sheetFormatPr defaultColWidth="7.88671875" defaultRowHeight="13.2" x14ac:dyDescent="0.25"/>
  <cols>
    <col min="1" max="1" width="3.88671875" style="202" customWidth="1"/>
    <col min="2" max="2" width="6.44140625" style="202" customWidth="1"/>
    <col min="3" max="3" width="46.5546875" style="202" customWidth="1"/>
    <col min="4" max="7" width="7.109375" style="202" customWidth="1"/>
    <col min="8" max="8" width="7.44140625" style="202" customWidth="1"/>
    <col min="9" max="9" width="7.109375" style="202" customWidth="1"/>
    <col min="10" max="10" width="1.44140625" style="202" customWidth="1"/>
    <col min="11" max="11" width="11.88671875" style="202" customWidth="1"/>
    <col min="12" max="12" width="13.5546875" style="202" customWidth="1"/>
    <col min="13" max="13" width="4.44140625" style="202" customWidth="1"/>
    <col min="14" max="14" width="12.44140625" style="202" bestFit="1" customWidth="1"/>
    <col min="15" max="16384" width="7.88671875" style="202"/>
  </cols>
  <sheetData>
    <row r="1" spans="2:14" x14ac:dyDescent="0.25">
      <c r="I1" s="374" t="s">
        <v>613</v>
      </c>
      <c r="J1" s="349"/>
      <c r="K1" s="375"/>
      <c r="L1" s="375"/>
    </row>
    <row r="2" spans="2:14" ht="25.5" customHeight="1" x14ac:dyDescent="0.25">
      <c r="B2" s="192"/>
      <c r="C2" s="192"/>
      <c r="I2" s="374" t="s">
        <v>614</v>
      </c>
      <c r="J2" s="349"/>
      <c r="K2" s="375"/>
      <c r="L2" s="375"/>
    </row>
    <row r="3" spans="2:14" ht="13.8" thickBot="1" x14ac:dyDescent="0.3"/>
    <row r="4" spans="2:14" s="187" customFormat="1" ht="15.6" x14ac:dyDescent="0.3">
      <c r="B4" s="587" t="str">
        <f>'#S-1 Current Year to Prior Year'!B4:L4</f>
        <v>PEACHTREE STATE UNIVERSITY</v>
      </c>
      <c r="C4" s="588"/>
      <c r="D4" s="588"/>
      <c r="E4" s="588"/>
      <c r="F4" s="588"/>
      <c r="G4" s="588"/>
      <c r="H4" s="588"/>
      <c r="I4" s="588"/>
      <c r="J4" s="588"/>
      <c r="K4" s="588"/>
      <c r="L4" s="588"/>
      <c r="M4" s="186"/>
    </row>
    <row r="5" spans="2:14" s="187" customFormat="1" ht="15.6" x14ac:dyDescent="0.3">
      <c r="B5" s="589" t="s">
        <v>193</v>
      </c>
      <c r="C5" s="590"/>
      <c r="D5" s="590"/>
      <c r="E5" s="590"/>
      <c r="F5" s="590"/>
      <c r="G5" s="590"/>
      <c r="H5" s="590"/>
      <c r="I5" s="590"/>
      <c r="J5" s="590"/>
      <c r="K5" s="590"/>
      <c r="L5" s="590"/>
      <c r="M5" s="189"/>
    </row>
    <row r="6" spans="2:14" s="187" customFormat="1" ht="15.6" x14ac:dyDescent="0.3">
      <c r="B6" s="592" t="s">
        <v>435</v>
      </c>
      <c r="C6" s="593"/>
      <c r="D6" s="593"/>
      <c r="E6" s="188"/>
      <c r="F6" s="188"/>
      <c r="G6" s="188"/>
      <c r="H6" s="188"/>
      <c r="I6" s="188"/>
      <c r="J6" s="188"/>
      <c r="K6" s="188"/>
      <c r="L6" s="188"/>
      <c r="M6" s="189"/>
    </row>
    <row r="7" spans="2:14" s="198" customFormat="1" x14ac:dyDescent="0.25">
      <c r="B7" s="191" t="s">
        <v>436</v>
      </c>
      <c r="C7" s="192"/>
      <c r="D7" s="192"/>
      <c r="E7" s="192"/>
      <c r="F7" s="193"/>
      <c r="G7" s="193"/>
      <c r="H7" s="194" t="s">
        <v>421</v>
      </c>
      <c r="I7" s="195"/>
      <c r="J7" s="195"/>
      <c r="K7" s="195"/>
      <c r="L7" s="195"/>
      <c r="M7" s="196"/>
      <c r="N7" s="197"/>
    </row>
    <row r="8" spans="2:14" x14ac:dyDescent="0.25">
      <c r="B8" s="199" t="s">
        <v>441</v>
      </c>
      <c r="C8" s="192"/>
      <c r="D8" s="193"/>
      <c r="E8" s="193"/>
      <c r="F8" s="193"/>
      <c r="G8" s="193"/>
      <c r="H8" s="193"/>
      <c r="I8" s="193"/>
      <c r="J8" s="193"/>
      <c r="K8" s="193"/>
      <c r="L8" s="193"/>
      <c r="M8" s="200"/>
      <c r="N8" s="201"/>
    </row>
    <row r="9" spans="2:14" x14ac:dyDescent="0.25">
      <c r="B9" s="203"/>
      <c r="C9" s="193"/>
      <c r="D9" s="193"/>
      <c r="E9" s="193"/>
      <c r="F9" s="193"/>
      <c r="G9" s="193"/>
      <c r="H9" s="193"/>
      <c r="I9" s="193"/>
      <c r="J9" s="193"/>
      <c r="K9" s="193"/>
      <c r="L9" s="193"/>
      <c r="M9" s="200"/>
      <c r="N9" s="201"/>
    </row>
    <row r="10" spans="2:14" ht="13.8" thickBot="1" x14ac:dyDescent="0.3">
      <c r="B10" s="203"/>
      <c r="C10" s="204" t="s">
        <v>204</v>
      </c>
      <c r="D10" s="204"/>
      <c r="E10" s="204"/>
      <c r="F10" s="204" t="s">
        <v>205</v>
      </c>
      <c r="G10" s="204"/>
      <c r="H10" s="204"/>
      <c r="I10" s="204"/>
      <c r="J10" s="204"/>
      <c r="K10" s="204"/>
      <c r="L10" s="204"/>
      <c r="M10" s="200"/>
      <c r="N10" s="201"/>
    </row>
    <row r="11" spans="2:14" x14ac:dyDescent="0.25">
      <c r="B11" s="203"/>
      <c r="C11" s="193"/>
      <c r="D11" s="193"/>
      <c r="E11" s="193"/>
      <c r="F11" s="193"/>
      <c r="G11" s="193"/>
      <c r="H11" s="193"/>
      <c r="I11" s="193"/>
      <c r="J11" s="193"/>
      <c r="K11" s="193"/>
      <c r="L11" s="193"/>
      <c r="M11" s="200"/>
      <c r="N11" s="201"/>
    </row>
    <row r="12" spans="2:14" x14ac:dyDescent="0.25">
      <c r="B12" s="203"/>
      <c r="C12" s="193"/>
      <c r="D12" s="193"/>
      <c r="E12" s="193"/>
      <c r="F12" s="193"/>
      <c r="G12" s="193"/>
      <c r="H12" s="193"/>
      <c r="I12" s="193"/>
      <c r="J12" s="193"/>
      <c r="K12" s="193"/>
      <c r="L12" s="193"/>
      <c r="M12" s="200"/>
      <c r="N12" s="201"/>
    </row>
    <row r="13" spans="2:14" x14ac:dyDescent="0.25">
      <c r="B13" s="203"/>
      <c r="C13" s="193"/>
      <c r="D13" s="193"/>
      <c r="E13" s="193"/>
      <c r="F13" s="193"/>
      <c r="G13" s="193"/>
      <c r="H13" s="193"/>
      <c r="I13" s="193"/>
      <c r="J13" s="193"/>
      <c r="K13" s="193"/>
      <c r="L13" s="193"/>
      <c r="M13" s="200"/>
      <c r="N13" s="201"/>
    </row>
    <row r="14" spans="2:14" ht="13.8" thickBot="1" x14ac:dyDescent="0.3">
      <c r="B14" s="203"/>
      <c r="C14" s="193"/>
      <c r="D14" s="193"/>
      <c r="E14" s="193"/>
      <c r="F14" s="193"/>
      <c r="G14" s="193"/>
      <c r="H14" s="193"/>
      <c r="I14" s="193"/>
      <c r="J14" s="193"/>
      <c r="K14" s="193"/>
      <c r="L14" s="193"/>
      <c r="M14" s="200"/>
      <c r="N14" s="201"/>
    </row>
    <row r="15" spans="2:14" x14ac:dyDescent="0.25">
      <c r="B15" s="210" t="s">
        <v>206</v>
      </c>
      <c r="C15" s="211" t="s">
        <v>207</v>
      </c>
      <c r="D15" s="212" t="s">
        <v>208</v>
      </c>
      <c r="E15" s="212" t="s">
        <v>209</v>
      </c>
      <c r="F15" s="212" t="s">
        <v>210</v>
      </c>
      <c r="G15" s="212" t="s">
        <v>211</v>
      </c>
      <c r="H15" s="212" t="s">
        <v>212</v>
      </c>
      <c r="I15" s="212" t="s">
        <v>213</v>
      </c>
      <c r="J15" s="212"/>
      <c r="K15" s="212" t="s">
        <v>214</v>
      </c>
      <c r="L15" s="213" t="s">
        <v>214</v>
      </c>
      <c r="M15" s="200"/>
      <c r="N15" s="201"/>
    </row>
    <row r="16" spans="2:14" x14ac:dyDescent="0.25">
      <c r="B16" s="203"/>
      <c r="C16" s="203"/>
      <c r="D16" s="193"/>
      <c r="E16" s="193"/>
      <c r="F16" s="193"/>
      <c r="G16" s="193"/>
      <c r="H16" s="506" t="s">
        <v>712</v>
      </c>
      <c r="I16" s="181" t="s">
        <v>215</v>
      </c>
      <c r="J16" s="193"/>
      <c r="K16" s="181" t="s">
        <v>216</v>
      </c>
      <c r="L16" s="214" t="s">
        <v>217</v>
      </c>
      <c r="M16" s="200"/>
      <c r="N16" s="201"/>
    </row>
    <row r="17" spans="2:14" ht="6.75" customHeight="1" thickBot="1" x14ac:dyDescent="0.3">
      <c r="B17" s="203"/>
      <c r="C17" s="215"/>
      <c r="D17" s="216"/>
      <c r="E17" s="216"/>
      <c r="F17" s="216"/>
      <c r="G17" s="216"/>
      <c r="H17" s="216"/>
      <c r="I17" s="216"/>
      <c r="J17" s="216"/>
      <c r="K17" s="217"/>
      <c r="L17" s="218"/>
      <c r="M17" s="200"/>
      <c r="N17" s="201"/>
    </row>
    <row r="18" spans="2:14" s="224" customFormat="1" ht="13.8" thickTop="1" x14ac:dyDescent="0.25">
      <c r="B18" s="203" t="s">
        <v>299</v>
      </c>
      <c r="C18" s="489" t="s">
        <v>437</v>
      </c>
      <c r="D18" s="219"/>
      <c r="E18" s="219"/>
      <c r="F18" s="219"/>
      <c r="G18" s="494"/>
      <c r="H18" s="494"/>
      <c r="I18" s="494"/>
      <c r="J18" s="494"/>
      <c r="K18" s="503"/>
      <c r="L18" s="504"/>
      <c r="M18" s="222"/>
      <c r="N18" s="223"/>
    </row>
    <row r="19" spans="2:14" s="224" customFormat="1" x14ac:dyDescent="0.25">
      <c r="B19" s="264"/>
      <c r="C19" s="380" t="s">
        <v>438</v>
      </c>
      <c r="D19" s="226">
        <v>10000</v>
      </c>
      <c r="E19" s="226"/>
      <c r="F19" s="493"/>
      <c r="G19" s="493"/>
      <c r="H19" s="493">
        <v>2017</v>
      </c>
      <c r="I19" s="493"/>
      <c r="J19" s="494"/>
      <c r="K19" s="495">
        <v>51200.39</v>
      </c>
      <c r="L19" s="496"/>
      <c r="M19" s="222"/>
      <c r="N19" s="223"/>
    </row>
    <row r="20" spans="2:14" s="224" customFormat="1" x14ac:dyDescent="0.25">
      <c r="B20" s="264" t="s">
        <v>299</v>
      </c>
      <c r="C20" s="489" t="s">
        <v>439</v>
      </c>
      <c r="D20" s="226"/>
      <c r="E20" s="226"/>
      <c r="F20" s="493"/>
      <c r="G20" s="493"/>
      <c r="H20" s="493"/>
      <c r="I20" s="493"/>
      <c r="J20" s="494"/>
      <c r="K20" s="497"/>
      <c r="L20" s="498"/>
      <c r="M20" s="222"/>
      <c r="N20" s="223"/>
    </row>
    <row r="21" spans="2:14" s="224" customFormat="1" x14ac:dyDescent="0.25">
      <c r="B21" s="264"/>
      <c r="C21" s="225" t="s">
        <v>440</v>
      </c>
      <c r="D21" s="226">
        <v>10000</v>
      </c>
      <c r="E21" s="226"/>
      <c r="F21" s="493"/>
      <c r="G21" s="493"/>
      <c r="H21" s="493">
        <v>2017</v>
      </c>
      <c r="I21" s="493"/>
      <c r="J21" s="494"/>
      <c r="K21" s="495"/>
      <c r="L21" s="496">
        <v>51200.39</v>
      </c>
      <c r="M21" s="222"/>
      <c r="N21" s="223"/>
    </row>
    <row r="22" spans="2:14" s="236" customFormat="1" x14ac:dyDescent="0.25">
      <c r="B22" s="264"/>
      <c r="C22" s="229"/>
      <c r="D22" s="230"/>
      <c r="E22" s="230"/>
      <c r="F22" s="499"/>
      <c r="G22" s="499"/>
      <c r="H22" s="499"/>
      <c r="I22" s="499"/>
      <c r="J22" s="500"/>
      <c r="K22" s="501"/>
      <c r="L22" s="502"/>
      <c r="M22" s="234"/>
      <c r="N22" s="235"/>
    </row>
    <row r="23" spans="2:14" s="236" customFormat="1" x14ac:dyDescent="0.25">
      <c r="B23" s="237"/>
      <c r="C23" s="229"/>
      <c r="D23" s="230"/>
      <c r="E23" s="230"/>
      <c r="F23" s="230"/>
      <c r="G23" s="499"/>
      <c r="H23" s="499"/>
      <c r="I23" s="499"/>
      <c r="J23" s="500"/>
      <c r="K23" s="501"/>
      <c r="L23" s="502"/>
      <c r="M23" s="234"/>
      <c r="N23" s="235"/>
    </row>
    <row r="24" spans="2:14" s="236" customFormat="1" x14ac:dyDescent="0.25">
      <c r="B24" s="237"/>
      <c r="C24" s="229"/>
      <c r="D24" s="230"/>
      <c r="E24" s="230"/>
      <c r="F24" s="230"/>
      <c r="G24" s="230"/>
      <c r="H24" s="230"/>
      <c r="I24" s="230"/>
      <c r="J24" s="231"/>
      <c r="K24" s="242"/>
      <c r="L24" s="239"/>
      <c r="M24" s="234"/>
      <c r="N24" s="235"/>
    </row>
    <row r="25" spans="2:14" s="236" customFormat="1" x14ac:dyDescent="0.25">
      <c r="B25" s="237"/>
      <c r="C25" s="238"/>
      <c r="D25" s="230"/>
      <c r="E25" s="230"/>
      <c r="F25" s="230"/>
      <c r="G25" s="230"/>
      <c r="H25" s="230"/>
      <c r="I25" s="230"/>
      <c r="J25" s="231"/>
      <c r="K25" s="242"/>
      <c r="L25" s="239"/>
      <c r="M25" s="234"/>
      <c r="N25" s="235"/>
    </row>
    <row r="26" spans="2:14" s="236" customFormat="1" ht="13.8" thickBot="1" x14ac:dyDescent="0.3">
      <c r="B26" s="237"/>
      <c r="C26" s="238"/>
      <c r="D26" s="230"/>
      <c r="E26" s="230"/>
      <c r="F26" s="230"/>
      <c r="G26" s="230"/>
      <c r="H26" s="230"/>
      <c r="I26" s="230"/>
      <c r="J26" s="231"/>
      <c r="K26" s="242"/>
      <c r="L26" s="239"/>
      <c r="M26" s="234"/>
      <c r="N26" s="235"/>
    </row>
    <row r="27" spans="2:14" s="236" customFormat="1" x14ac:dyDescent="0.25">
      <c r="B27" s="237"/>
      <c r="C27" s="244"/>
      <c r="D27" s="245"/>
      <c r="E27" s="245"/>
      <c r="F27" s="245"/>
      <c r="G27" s="245"/>
      <c r="H27" s="245"/>
      <c r="I27" s="245"/>
      <c r="J27" s="246"/>
      <c r="K27" s="247"/>
      <c r="L27" s="248"/>
      <c r="M27" s="234"/>
      <c r="N27" s="235"/>
    </row>
    <row r="28" spans="2:14" s="236" customFormat="1" ht="13.8" thickBot="1" x14ac:dyDescent="0.3">
      <c r="B28" s="237"/>
      <c r="C28" s="237"/>
      <c r="D28" s="231"/>
      <c r="E28" s="231"/>
      <c r="F28" s="231"/>
      <c r="G28" s="231"/>
      <c r="H28" s="231"/>
      <c r="I28" s="231"/>
      <c r="J28" s="231"/>
      <c r="K28" s="266">
        <f>SUM(K19:K27)</f>
        <v>51200.39</v>
      </c>
      <c r="L28" s="267">
        <f>SUM(L19:L27)</f>
        <v>51200.39</v>
      </c>
      <c r="M28" s="234"/>
      <c r="N28" s="249"/>
    </row>
    <row r="29" spans="2:14" s="236" customFormat="1" ht="14.4" thickTop="1" thickBot="1" x14ac:dyDescent="0.3">
      <c r="B29" s="237"/>
      <c r="C29" s="250"/>
      <c r="D29" s="251"/>
      <c r="E29" s="251"/>
      <c r="F29" s="251"/>
      <c r="G29" s="251"/>
      <c r="H29" s="251"/>
      <c r="I29" s="251"/>
      <c r="J29" s="251"/>
      <c r="K29" s="252"/>
      <c r="L29" s="253">
        <f>+L28-K28</f>
        <v>0</v>
      </c>
      <c r="M29" s="234"/>
    </row>
    <row r="30" spans="2:14" s="236" customFormat="1" x14ac:dyDescent="0.25">
      <c r="B30" s="237"/>
      <c r="C30" s="231"/>
      <c r="D30" s="231"/>
      <c r="E30" s="231"/>
      <c r="F30" s="231"/>
      <c r="G30" s="231"/>
      <c r="H30" s="231"/>
      <c r="I30" s="231"/>
      <c r="J30" s="231"/>
      <c r="K30" s="231"/>
      <c r="L30" s="231"/>
      <c r="M30" s="234"/>
    </row>
    <row r="31" spans="2:14" x14ac:dyDescent="0.25">
      <c r="B31" s="237"/>
      <c r="C31" s="591" t="s">
        <v>226</v>
      </c>
      <c r="D31" s="591"/>
      <c r="E31" s="193"/>
      <c r="F31" s="193"/>
      <c r="G31" s="193"/>
      <c r="H31" s="193"/>
      <c r="I31" s="193"/>
      <c r="J31" s="193"/>
      <c r="K31" s="193"/>
      <c r="L31" s="254"/>
      <c r="M31" s="200"/>
    </row>
    <row r="32" spans="2:14" x14ac:dyDescent="0.25">
      <c r="B32" s="203"/>
      <c r="C32" s="193"/>
      <c r="D32" s="193"/>
      <c r="E32" s="193"/>
      <c r="F32" s="193"/>
      <c r="G32" s="193"/>
      <c r="H32" s="193"/>
      <c r="I32" s="193"/>
      <c r="J32" s="193"/>
      <c r="K32" s="193"/>
      <c r="L32" s="254"/>
      <c r="M32" s="200"/>
    </row>
    <row r="33" spans="2:14" x14ac:dyDescent="0.25">
      <c r="B33" s="203"/>
      <c r="C33" s="274" t="s">
        <v>710</v>
      </c>
      <c r="D33" s="193"/>
      <c r="E33" s="193"/>
      <c r="F33" s="193"/>
      <c r="G33" s="193"/>
      <c r="H33" s="193"/>
      <c r="I33" s="193"/>
      <c r="J33" s="193"/>
      <c r="K33" s="193"/>
      <c r="L33" s="254"/>
      <c r="M33" s="200"/>
    </row>
    <row r="34" spans="2:14" x14ac:dyDescent="0.25">
      <c r="B34" s="203"/>
      <c r="C34" s="274" t="s">
        <v>709</v>
      </c>
      <c r="D34" s="193"/>
      <c r="E34" s="193"/>
      <c r="F34" s="193"/>
      <c r="G34" s="193"/>
      <c r="H34" s="193"/>
      <c r="I34" s="193"/>
      <c r="J34" s="193"/>
      <c r="K34" s="193"/>
      <c r="L34" s="254"/>
      <c r="M34" s="200"/>
    </row>
    <row r="35" spans="2:14" x14ac:dyDescent="0.25">
      <c r="B35" s="203"/>
      <c r="C35" s="193"/>
      <c r="D35" s="193"/>
      <c r="E35" s="193"/>
      <c r="F35" s="193"/>
      <c r="G35" s="193"/>
      <c r="H35" s="193"/>
      <c r="I35" s="193"/>
      <c r="J35" s="193"/>
      <c r="K35" s="193"/>
      <c r="L35" s="254"/>
      <c r="M35" s="200"/>
    </row>
    <row r="36" spans="2:14" x14ac:dyDescent="0.25">
      <c r="B36" s="203"/>
      <c r="C36" s="193"/>
      <c r="D36" s="193"/>
      <c r="E36" s="193"/>
      <c r="F36" s="193"/>
      <c r="G36" s="193"/>
      <c r="H36" s="193"/>
      <c r="I36" s="193"/>
      <c r="J36" s="193"/>
      <c r="K36" s="193"/>
      <c r="L36" s="254"/>
      <c r="M36" s="200"/>
    </row>
    <row r="37" spans="2:14" x14ac:dyDescent="0.25">
      <c r="B37" s="199"/>
      <c r="C37" s="192" t="s">
        <v>414</v>
      </c>
      <c r="D37" s="192"/>
      <c r="E37" s="192"/>
      <c r="F37" s="193" t="s">
        <v>434</v>
      </c>
      <c r="G37" s="192"/>
      <c r="H37" s="192"/>
      <c r="I37" s="192"/>
      <c r="J37" s="192"/>
      <c r="K37" s="192"/>
      <c r="L37" s="254"/>
      <c r="M37" s="200"/>
    </row>
    <row r="38" spans="2:14" x14ac:dyDescent="0.25">
      <c r="B38" s="199"/>
      <c r="C38" s="192"/>
      <c r="D38" s="192"/>
      <c r="E38" s="192"/>
      <c r="F38" s="192"/>
      <c r="G38" s="192"/>
      <c r="H38" s="192"/>
      <c r="I38" s="192"/>
      <c r="J38" s="192"/>
      <c r="K38" s="192"/>
      <c r="L38" s="254"/>
      <c r="M38" s="200"/>
      <c r="N38" s="258"/>
    </row>
    <row r="39" spans="2:14" x14ac:dyDescent="0.25">
      <c r="B39" s="199"/>
      <c r="C39" s="192"/>
      <c r="D39" s="192"/>
      <c r="E39" s="192"/>
      <c r="F39" s="192"/>
      <c r="G39" s="192"/>
      <c r="H39" s="192"/>
      <c r="I39" s="192"/>
      <c r="J39" s="192"/>
      <c r="K39" s="192"/>
      <c r="L39" s="254"/>
      <c r="M39" s="200"/>
    </row>
    <row r="40" spans="2:14" x14ac:dyDescent="0.25">
      <c r="B40" s="199"/>
      <c r="C40" s="190" t="s">
        <v>415</v>
      </c>
      <c r="D40" s="193" t="s">
        <v>470</v>
      </c>
      <c r="E40" s="192"/>
      <c r="F40" s="192"/>
      <c r="G40" s="192"/>
      <c r="H40" s="192"/>
      <c r="I40" s="192" t="s">
        <v>416</v>
      </c>
      <c r="J40" s="259"/>
      <c r="K40" s="192"/>
      <c r="L40" s="260" t="s">
        <v>484</v>
      </c>
      <c r="M40" s="200"/>
    </row>
    <row r="41" spans="2:14" x14ac:dyDescent="0.25">
      <c r="B41" s="199"/>
      <c r="C41" s="192"/>
      <c r="D41" s="192"/>
      <c r="E41" s="192"/>
      <c r="F41" s="192"/>
      <c r="G41" s="192"/>
      <c r="H41" s="192"/>
      <c r="I41" s="192" t="s">
        <v>417</v>
      </c>
      <c r="J41" s="259"/>
      <c r="K41" s="192"/>
      <c r="L41" s="305" t="s">
        <v>607</v>
      </c>
      <c r="M41" s="200"/>
    </row>
    <row r="42" spans="2:14" ht="13.8" thickBot="1" x14ac:dyDescent="0.3">
      <c r="B42" s="261"/>
      <c r="C42" s="204"/>
      <c r="D42" s="204"/>
      <c r="E42" s="204"/>
      <c r="F42" s="204"/>
      <c r="G42" s="204"/>
      <c r="H42" s="204"/>
      <c r="I42" s="204"/>
      <c r="J42" s="204"/>
      <c r="K42" s="204"/>
      <c r="L42" s="334"/>
      <c r="M42" s="262"/>
    </row>
    <row r="44" spans="2:14" x14ac:dyDescent="0.25">
      <c r="H44" s="193"/>
    </row>
  </sheetData>
  <mergeCells count="4">
    <mergeCell ref="B4:L4"/>
    <mergeCell ref="B5:L5"/>
    <mergeCell ref="C31:D31"/>
    <mergeCell ref="B6:D6"/>
  </mergeCells>
  <phoneticPr fontId="0" type="noConversion"/>
  <printOptions horizontalCentered="1"/>
  <pageMargins left="0" right="0" top="0.75" bottom="0.25" header="0.5" footer="0.5"/>
  <pageSetup scale="97" orientation="landscape" r:id="rId1"/>
  <headerFooter alignWithMargins="0"/>
  <rowBreaks count="1" manualBreakCount="1">
    <brk id="42" min="1" max="12"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1:N44"/>
  <sheetViews>
    <sheetView showGridLines="0" zoomScaleNormal="75" workbookViewId="0">
      <selection activeCell="H24" sqref="H24"/>
    </sheetView>
  </sheetViews>
  <sheetFormatPr defaultColWidth="7.88671875" defaultRowHeight="13.2" x14ac:dyDescent="0.25"/>
  <cols>
    <col min="1" max="1" width="8" style="202" customWidth="1"/>
    <col min="2" max="2" width="7.5546875" style="202" customWidth="1"/>
    <col min="3" max="3" width="46.5546875" style="202" customWidth="1"/>
    <col min="4" max="5" width="7.109375" style="202" customWidth="1"/>
    <col min="6" max="6" width="9" style="202" customWidth="1"/>
    <col min="7" max="7" width="7.109375" style="202" customWidth="1"/>
    <col min="8" max="8" width="8.6640625" style="202" customWidth="1"/>
    <col min="9" max="9" width="7.109375" style="202" customWidth="1"/>
    <col min="10" max="10" width="1.44140625" style="202" customWidth="1"/>
    <col min="11" max="11" width="15.5546875" style="202" customWidth="1"/>
    <col min="12" max="12" width="14.44140625" style="202" customWidth="1"/>
    <col min="13" max="13" width="4.44140625" style="202" customWidth="1"/>
    <col min="14" max="14" width="12.44140625" style="202" bestFit="1" customWidth="1"/>
    <col min="15" max="16384" width="7.88671875" style="202"/>
  </cols>
  <sheetData>
    <row r="1" spans="2:14" s="185" customFormat="1" x14ac:dyDescent="0.25">
      <c r="B1" s="377"/>
      <c r="C1" s="377"/>
      <c r="D1" s="377"/>
      <c r="E1" s="377"/>
      <c r="F1" s="377"/>
      <c r="G1" s="377"/>
      <c r="H1" s="377"/>
      <c r="I1" s="374" t="s">
        <v>613</v>
      </c>
      <c r="J1" s="349"/>
      <c r="K1" s="375"/>
      <c r="L1" s="375"/>
    </row>
    <row r="2" spans="2:14" ht="25.5" customHeight="1" x14ac:dyDescent="0.25">
      <c r="B2" s="190"/>
      <c r="C2" s="190"/>
      <c r="D2" s="190"/>
      <c r="E2" s="335"/>
      <c r="F2" s="335"/>
      <c r="G2" s="335"/>
      <c r="H2" s="335"/>
      <c r="I2" s="374" t="s">
        <v>614</v>
      </c>
      <c r="J2" s="349"/>
      <c r="K2" s="375"/>
      <c r="L2" s="375"/>
    </row>
    <row r="3" spans="2:14" ht="13.8" thickBot="1" x14ac:dyDescent="0.3">
      <c r="B3" s="335"/>
      <c r="C3" s="335"/>
      <c r="D3" s="335"/>
      <c r="E3" s="335"/>
      <c r="F3" s="335"/>
      <c r="G3" s="335"/>
      <c r="H3" s="335"/>
      <c r="I3" s="335"/>
      <c r="J3" s="335"/>
      <c r="K3" s="335"/>
      <c r="L3" s="335"/>
    </row>
    <row r="4" spans="2:14" s="187" customFormat="1" ht="15.6" x14ac:dyDescent="0.3">
      <c r="B4" s="587" t="str">
        <f>'#S-1 Current Year to Prior Year'!B4:L4</f>
        <v>PEACHTREE STATE UNIVERSITY</v>
      </c>
      <c r="C4" s="588"/>
      <c r="D4" s="588"/>
      <c r="E4" s="588"/>
      <c r="F4" s="588"/>
      <c r="G4" s="588"/>
      <c r="H4" s="588"/>
      <c r="I4" s="588"/>
      <c r="J4" s="588"/>
      <c r="K4" s="588"/>
      <c r="L4" s="588"/>
      <c r="M4" s="186"/>
    </row>
    <row r="5" spans="2:14" s="187" customFormat="1" ht="15.6" x14ac:dyDescent="0.3">
      <c r="B5" s="589" t="s">
        <v>193</v>
      </c>
      <c r="C5" s="590"/>
      <c r="D5" s="590"/>
      <c r="E5" s="590"/>
      <c r="F5" s="590"/>
      <c r="G5" s="590"/>
      <c r="H5" s="590"/>
      <c r="I5" s="590"/>
      <c r="J5" s="590"/>
      <c r="K5" s="590"/>
      <c r="L5" s="590"/>
      <c r="M5" s="189"/>
    </row>
    <row r="6" spans="2:14" s="187" customFormat="1" ht="15.6" x14ac:dyDescent="0.3">
      <c r="B6" s="592" t="s">
        <v>442</v>
      </c>
      <c r="C6" s="593"/>
      <c r="D6" s="593"/>
      <c r="E6" s="188"/>
      <c r="F6" s="188"/>
      <c r="G6" s="188"/>
      <c r="H6" s="188"/>
      <c r="I6" s="188"/>
      <c r="J6" s="188"/>
      <c r="K6" s="188"/>
      <c r="L6" s="188"/>
      <c r="M6" s="189"/>
    </row>
    <row r="7" spans="2:14" s="198" customFormat="1" x14ac:dyDescent="0.25">
      <c r="B7" s="191" t="s">
        <v>436</v>
      </c>
      <c r="C7" s="192"/>
      <c r="D7" s="192"/>
      <c r="E7" s="192"/>
      <c r="F7" s="193"/>
      <c r="G7" s="193"/>
      <c r="H7" s="194" t="s">
        <v>421</v>
      </c>
      <c r="I7" s="195"/>
      <c r="J7" s="195"/>
      <c r="K7" s="195"/>
      <c r="L7" s="195"/>
      <c r="M7" s="196"/>
      <c r="N7" s="197"/>
    </row>
    <row r="8" spans="2:14" x14ac:dyDescent="0.25">
      <c r="B8" s="199" t="s">
        <v>453</v>
      </c>
      <c r="C8" s="192"/>
      <c r="D8" s="193"/>
      <c r="E8" s="193"/>
      <c r="F8" s="193"/>
      <c r="G8" s="193"/>
      <c r="H8" s="193"/>
      <c r="I8" s="193"/>
      <c r="J8" s="193"/>
      <c r="K8" s="193"/>
      <c r="L8" s="193"/>
      <c r="M8" s="200"/>
      <c r="N8" s="201"/>
    </row>
    <row r="9" spans="2:14" x14ac:dyDescent="0.25">
      <c r="B9" s="203"/>
      <c r="C9" s="193"/>
      <c r="D9" s="193"/>
      <c r="E9" s="193"/>
      <c r="F9" s="193"/>
      <c r="G9" s="193"/>
      <c r="H9" s="193"/>
      <c r="I9" s="193"/>
      <c r="J9" s="193"/>
      <c r="K9" s="193"/>
      <c r="L9" s="193"/>
      <c r="M9" s="200"/>
      <c r="N9" s="201"/>
    </row>
    <row r="10" spans="2:14" ht="13.8" thickBot="1" x14ac:dyDescent="0.3">
      <c r="B10" s="203"/>
      <c r="C10" s="204" t="s">
        <v>204</v>
      </c>
      <c r="D10" s="204"/>
      <c r="E10" s="204"/>
      <c r="F10" s="204" t="s">
        <v>205</v>
      </c>
      <c r="G10" s="204"/>
      <c r="H10" s="204"/>
      <c r="I10" s="204"/>
      <c r="J10" s="204"/>
      <c r="K10" s="204"/>
      <c r="L10" s="204"/>
      <c r="M10" s="200"/>
      <c r="N10" s="201"/>
    </row>
    <row r="11" spans="2:14" x14ac:dyDescent="0.25">
      <c r="B11" s="203"/>
      <c r="C11" s="193"/>
      <c r="D11" s="193"/>
      <c r="E11" s="193"/>
      <c r="F11" s="193"/>
      <c r="G11" s="193"/>
      <c r="H11" s="193"/>
      <c r="I11" s="193"/>
      <c r="J11" s="193"/>
      <c r="K11" s="193"/>
      <c r="L11" s="193"/>
      <c r="M11" s="200"/>
      <c r="N11" s="201"/>
    </row>
    <row r="12" spans="2:14" s="198" customFormat="1" x14ac:dyDescent="0.25">
      <c r="B12" s="203"/>
      <c r="C12" s="194"/>
      <c r="D12" s="195"/>
      <c r="E12" s="195"/>
      <c r="F12" s="195"/>
      <c r="G12" s="195"/>
      <c r="H12" s="195"/>
      <c r="I12" s="195"/>
      <c r="J12" s="195"/>
      <c r="K12" s="195"/>
      <c r="L12" s="195"/>
      <c r="M12" s="196"/>
      <c r="N12" s="197"/>
    </row>
    <row r="13" spans="2:14" s="198" customFormat="1" ht="13.8" thickBot="1" x14ac:dyDescent="0.3">
      <c r="B13" s="311"/>
      <c r="C13" s="195"/>
      <c r="D13" s="195"/>
      <c r="E13" s="195"/>
      <c r="F13" s="195"/>
      <c r="G13" s="195"/>
      <c r="H13" s="195"/>
      <c r="I13" s="195"/>
      <c r="J13" s="195"/>
      <c r="K13" s="195"/>
      <c r="L13" s="195"/>
      <c r="M13" s="196"/>
      <c r="N13" s="197"/>
    </row>
    <row r="14" spans="2:14" x14ac:dyDescent="0.25">
      <c r="B14" s="296" t="s">
        <v>206</v>
      </c>
      <c r="C14" s="211" t="s">
        <v>207</v>
      </c>
      <c r="D14" s="212" t="s">
        <v>208</v>
      </c>
      <c r="E14" s="212" t="s">
        <v>209</v>
      </c>
      <c r="F14" s="212" t="s">
        <v>210</v>
      </c>
      <c r="G14" s="212" t="s">
        <v>211</v>
      </c>
      <c r="H14" s="212" t="s">
        <v>212</v>
      </c>
      <c r="I14" s="212" t="s">
        <v>213</v>
      </c>
      <c r="J14" s="212"/>
      <c r="K14" s="212" t="s">
        <v>214</v>
      </c>
      <c r="L14" s="213" t="s">
        <v>214</v>
      </c>
      <c r="M14" s="200"/>
      <c r="N14" s="201"/>
    </row>
    <row r="15" spans="2:14" x14ac:dyDescent="0.25">
      <c r="B15" s="203"/>
      <c r="C15" s="203"/>
      <c r="D15" s="193"/>
      <c r="E15" s="193"/>
      <c r="F15" s="193"/>
      <c r="G15" s="193"/>
      <c r="H15" s="506" t="s">
        <v>712</v>
      </c>
      <c r="I15" s="181" t="s">
        <v>215</v>
      </c>
      <c r="J15" s="193"/>
      <c r="K15" s="181" t="s">
        <v>216</v>
      </c>
      <c r="L15" s="214" t="s">
        <v>217</v>
      </c>
      <c r="M15" s="200"/>
      <c r="N15" s="201"/>
    </row>
    <row r="16" spans="2:14" ht="6.75" customHeight="1" thickBot="1" x14ac:dyDescent="0.3">
      <c r="B16" s="203"/>
      <c r="C16" s="215"/>
      <c r="D16" s="216"/>
      <c r="E16" s="216"/>
      <c r="F16" s="216"/>
      <c r="G16" s="216"/>
      <c r="H16" s="216"/>
      <c r="I16" s="216"/>
      <c r="J16" s="216"/>
      <c r="K16" s="217"/>
      <c r="L16" s="218"/>
      <c r="M16" s="200"/>
      <c r="N16" s="201"/>
    </row>
    <row r="17" spans="2:14" s="224" customFormat="1" ht="13.8" thickTop="1" x14ac:dyDescent="0.25">
      <c r="B17" s="203" t="s">
        <v>342</v>
      </c>
      <c r="C17" s="489" t="s">
        <v>443</v>
      </c>
      <c r="D17" s="219"/>
      <c r="E17" s="219"/>
      <c r="F17" s="219"/>
      <c r="G17" s="494"/>
      <c r="H17" s="494"/>
      <c r="I17" s="494"/>
      <c r="J17" s="494"/>
      <c r="K17" s="503"/>
      <c r="L17" s="504"/>
      <c r="M17" s="222"/>
      <c r="N17" s="223"/>
    </row>
    <row r="18" spans="2:14" s="224" customFormat="1" x14ac:dyDescent="0.25">
      <c r="B18" s="264"/>
      <c r="C18" s="380" t="s">
        <v>444</v>
      </c>
      <c r="D18" s="226" t="s">
        <v>241</v>
      </c>
      <c r="E18" s="226"/>
      <c r="F18" s="226"/>
      <c r="G18" s="493"/>
      <c r="H18" s="493">
        <v>2017</v>
      </c>
      <c r="I18" s="493"/>
      <c r="J18" s="494"/>
      <c r="K18" s="495">
        <v>100000</v>
      </c>
      <c r="L18" s="496"/>
      <c r="M18" s="222"/>
      <c r="N18" s="223"/>
    </row>
    <row r="19" spans="2:14" s="224" customFormat="1" x14ac:dyDescent="0.25">
      <c r="B19" s="264" t="s">
        <v>342</v>
      </c>
      <c r="C19" s="489" t="s">
        <v>445</v>
      </c>
      <c r="D19" s="226"/>
      <c r="E19" s="226"/>
      <c r="F19" s="226"/>
      <c r="G19" s="493"/>
      <c r="H19" s="493"/>
      <c r="I19" s="493"/>
      <c r="J19" s="494"/>
      <c r="K19" s="495"/>
      <c r="L19" s="498"/>
      <c r="M19" s="222"/>
      <c r="N19" s="223"/>
    </row>
    <row r="20" spans="2:14" s="224" customFormat="1" x14ac:dyDescent="0.25">
      <c r="B20" s="264"/>
      <c r="C20" s="380" t="s">
        <v>446</v>
      </c>
      <c r="D20" s="226" t="s">
        <v>241</v>
      </c>
      <c r="E20" s="226"/>
      <c r="F20" s="226"/>
      <c r="G20" s="493"/>
      <c r="H20" s="493">
        <v>2017</v>
      </c>
      <c r="I20" s="493"/>
      <c r="J20" s="494"/>
      <c r="K20" s="495">
        <v>17744</v>
      </c>
      <c r="L20" s="496"/>
      <c r="M20" s="222"/>
      <c r="N20" s="223"/>
    </row>
    <row r="21" spans="2:14" s="224" customFormat="1" x14ac:dyDescent="0.25">
      <c r="B21" s="264" t="s">
        <v>342</v>
      </c>
      <c r="C21" s="489" t="s">
        <v>447</v>
      </c>
      <c r="D21" s="226"/>
      <c r="E21" s="226"/>
      <c r="F21" s="226"/>
      <c r="G21" s="493"/>
      <c r="H21" s="493"/>
      <c r="I21" s="493"/>
      <c r="J21" s="494"/>
      <c r="K21" s="495"/>
      <c r="L21" s="496"/>
      <c r="M21" s="222"/>
      <c r="N21" s="223"/>
    </row>
    <row r="22" spans="2:14" s="224" customFormat="1" x14ac:dyDescent="0.25">
      <c r="B22" s="264"/>
      <c r="C22" s="380" t="s">
        <v>448</v>
      </c>
      <c r="D22" s="226" t="s">
        <v>241</v>
      </c>
      <c r="E22" s="226"/>
      <c r="F22" s="226"/>
      <c r="G22" s="493"/>
      <c r="H22" s="493">
        <v>2017</v>
      </c>
      <c r="I22" s="493"/>
      <c r="J22" s="494"/>
      <c r="K22" s="495">
        <v>29165</v>
      </c>
      <c r="L22" s="496"/>
      <c r="M22" s="222"/>
      <c r="N22" s="223"/>
    </row>
    <row r="23" spans="2:14" s="224" customFormat="1" x14ac:dyDescent="0.25">
      <c r="B23" s="264" t="s">
        <v>342</v>
      </c>
      <c r="C23" s="490" t="s">
        <v>449</v>
      </c>
      <c r="D23" s="226"/>
      <c r="E23" s="226"/>
      <c r="F23" s="226"/>
      <c r="G23" s="493"/>
      <c r="H23" s="493"/>
      <c r="I23" s="493"/>
      <c r="J23" s="494"/>
      <c r="K23" s="495"/>
      <c r="L23" s="496"/>
      <c r="M23" s="222"/>
      <c r="N23" s="223"/>
    </row>
    <row r="24" spans="2:14" s="224" customFormat="1" x14ac:dyDescent="0.25">
      <c r="B24" s="264"/>
      <c r="C24" s="225" t="s">
        <v>450</v>
      </c>
      <c r="D24" s="226" t="s">
        <v>241</v>
      </c>
      <c r="E24" s="226" t="s">
        <v>221</v>
      </c>
      <c r="F24" s="226" t="s">
        <v>241</v>
      </c>
      <c r="G24" s="493" t="s">
        <v>241</v>
      </c>
      <c r="H24" s="493">
        <v>2017</v>
      </c>
      <c r="I24" s="493"/>
      <c r="J24" s="494"/>
      <c r="K24" s="495"/>
      <c r="L24" s="496">
        <f>SUM(K18:K22)</f>
        <v>146909</v>
      </c>
      <c r="M24" s="222"/>
      <c r="N24" s="223"/>
    </row>
    <row r="25" spans="2:14" s="224" customFormat="1" ht="13.8" thickBot="1" x14ac:dyDescent="0.3">
      <c r="B25" s="264"/>
      <c r="C25" s="225"/>
      <c r="D25" s="226"/>
      <c r="E25" s="226"/>
      <c r="F25" s="226"/>
      <c r="G25" s="493"/>
      <c r="H25" s="493"/>
      <c r="I25" s="493"/>
      <c r="J25" s="494"/>
      <c r="K25" s="495"/>
      <c r="L25" s="496"/>
      <c r="M25" s="222"/>
      <c r="N25" s="223"/>
    </row>
    <row r="26" spans="2:14" s="224" customFormat="1" x14ac:dyDescent="0.25">
      <c r="B26" s="264"/>
      <c r="C26" s="314"/>
      <c r="D26" s="315"/>
      <c r="E26" s="315"/>
      <c r="F26" s="315"/>
      <c r="G26" s="315"/>
      <c r="H26" s="315"/>
      <c r="I26" s="315"/>
      <c r="J26" s="316"/>
      <c r="K26" s="317"/>
      <c r="L26" s="318"/>
      <c r="M26" s="222"/>
      <c r="N26" s="223"/>
    </row>
    <row r="27" spans="2:14" s="224" customFormat="1" ht="13.8" thickBot="1" x14ac:dyDescent="0.3">
      <c r="B27" s="264"/>
      <c r="C27" s="264"/>
      <c r="D27" s="219"/>
      <c r="E27" s="219"/>
      <c r="F27" s="219"/>
      <c r="G27" s="219"/>
      <c r="H27" s="219"/>
      <c r="I27" s="219"/>
      <c r="J27" s="219"/>
      <c r="K27" s="266">
        <f>SUM(K18:K26)</f>
        <v>146909</v>
      </c>
      <c r="L27" s="267">
        <f>SUM(L18:L26)</f>
        <v>146909</v>
      </c>
      <c r="M27" s="222"/>
      <c r="N27" s="319"/>
    </row>
    <row r="28" spans="2:14" s="224" customFormat="1" ht="14.4" thickTop="1" thickBot="1" x14ac:dyDescent="0.3">
      <c r="B28" s="264"/>
      <c r="C28" s="320"/>
      <c r="D28" s="321"/>
      <c r="E28" s="321"/>
      <c r="F28" s="321"/>
      <c r="G28" s="321"/>
      <c r="H28" s="321"/>
      <c r="I28" s="321"/>
      <c r="J28" s="321"/>
      <c r="K28" s="322"/>
      <c r="L28" s="323">
        <f>+L27-K27</f>
        <v>0</v>
      </c>
      <c r="M28" s="222"/>
    </row>
    <row r="29" spans="2:14" s="224" customFormat="1" x14ac:dyDescent="0.25">
      <c r="B29" s="264"/>
      <c r="C29" s="219"/>
      <c r="D29" s="219"/>
      <c r="E29" s="219"/>
      <c r="F29" s="219"/>
      <c r="G29" s="219"/>
      <c r="H29" s="219"/>
      <c r="I29" s="219"/>
      <c r="J29" s="219"/>
      <c r="K29" s="219"/>
      <c r="L29" s="219"/>
      <c r="M29" s="222"/>
    </row>
    <row r="30" spans="2:14" x14ac:dyDescent="0.25">
      <c r="B30" s="264"/>
      <c r="C30" s="591" t="s">
        <v>226</v>
      </c>
      <c r="D30" s="591"/>
      <c r="E30" s="193"/>
      <c r="F30" s="193"/>
      <c r="G30" s="193"/>
      <c r="H30" s="193"/>
      <c r="I30" s="193"/>
      <c r="J30" s="193"/>
      <c r="K30" s="193"/>
      <c r="L30" s="254"/>
      <c r="M30" s="200"/>
    </row>
    <row r="31" spans="2:14" x14ac:dyDescent="0.25">
      <c r="B31" s="203"/>
      <c r="C31" s="193"/>
      <c r="D31" s="193"/>
      <c r="E31" s="193"/>
      <c r="F31" s="193"/>
      <c r="G31" s="193"/>
      <c r="H31" s="193"/>
      <c r="I31" s="193"/>
      <c r="J31" s="193"/>
      <c r="K31" s="193"/>
      <c r="L31" s="254"/>
      <c r="M31" s="200"/>
    </row>
    <row r="32" spans="2:14" x14ac:dyDescent="0.25">
      <c r="B32" s="203"/>
      <c r="C32" s="193" t="s">
        <v>451</v>
      </c>
      <c r="D32" s="193"/>
      <c r="E32" s="193"/>
      <c r="F32" s="193"/>
      <c r="G32" s="193"/>
      <c r="H32" s="193"/>
      <c r="I32" s="193"/>
      <c r="J32" s="193"/>
      <c r="K32" s="193"/>
      <c r="L32" s="254"/>
      <c r="M32" s="200"/>
    </row>
    <row r="33" spans="2:14" x14ac:dyDescent="0.25">
      <c r="B33" s="203"/>
      <c r="C33" s="416" t="s">
        <v>596</v>
      </c>
      <c r="D33" s="416"/>
      <c r="E33" s="416"/>
      <c r="F33" s="416"/>
      <c r="G33" s="416"/>
      <c r="H33" s="416"/>
      <c r="I33" s="416"/>
      <c r="J33" s="416"/>
      <c r="K33" s="416"/>
      <c r="L33" s="419"/>
      <c r="M33" s="200"/>
    </row>
    <row r="34" spans="2:14" s="198" customFormat="1" x14ac:dyDescent="0.25">
      <c r="B34" s="203"/>
      <c r="C34" s="416" t="s">
        <v>597</v>
      </c>
      <c r="D34" s="416"/>
      <c r="E34" s="416"/>
      <c r="F34" s="416"/>
      <c r="G34" s="416"/>
      <c r="H34" s="416"/>
      <c r="I34" s="416"/>
      <c r="J34" s="416"/>
      <c r="K34" s="416"/>
      <c r="L34" s="419"/>
      <c r="M34" s="196"/>
    </row>
    <row r="35" spans="2:14" s="198" customFormat="1" x14ac:dyDescent="0.25">
      <c r="B35" s="311"/>
      <c r="C35" s="416" t="s">
        <v>598</v>
      </c>
      <c r="D35" s="416"/>
      <c r="E35" s="416"/>
      <c r="F35" s="416"/>
      <c r="G35" s="416"/>
      <c r="H35" s="416"/>
      <c r="I35" s="416"/>
      <c r="J35" s="416"/>
      <c r="K35" s="416"/>
      <c r="L35" s="419"/>
      <c r="M35" s="196"/>
    </row>
    <row r="36" spans="2:14" s="198" customFormat="1" x14ac:dyDescent="0.25">
      <c r="B36" s="311"/>
      <c r="C36" s="195" t="s">
        <v>41</v>
      </c>
      <c r="D36" s="195"/>
      <c r="E36" s="195"/>
      <c r="F36" s="195"/>
      <c r="G36" s="195"/>
      <c r="H36" s="195"/>
      <c r="I36" s="195"/>
      <c r="J36" s="195"/>
      <c r="K36" s="195"/>
      <c r="L36" s="336"/>
      <c r="M36" s="196"/>
    </row>
    <row r="37" spans="2:14" x14ac:dyDescent="0.25">
      <c r="B37" s="199"/>
      <c r="C37" s="192" t="s">
        <v>414</v>
      </c>
      <c r="D37" s="192"/>
      <c r="E37" s="192"/>
      <c r="F37" s="192"/>
      <c r="G37" s="193" t="s">
        <v>599</v>
      </c>
      <c r="H37" s="192"/>
      <c r="I37" s="192"/>
      <c r="J37" s="192"/>
      <c r="K37" s="192"/>
      <c r="L37" s="254"/>
      <c r="M37" s="200"/>
    </row>
    <row r="38" spans="2:14" x14ac:dyDescent="0.25">
      <c r="B38" s="199"/>
      <c r="C38" s="192"/>
      <c r="D38" s="192"/>
      <c r="E38" s="192"/>
      <c r="F38" s="192"/>
      <c r="G38" s="193" t="s">
        <v>452</v>
      </c>
      <c r="H38" s="192"/>
      <c r="I38" s="192"/>
      <c r="J38" s="192"/>
      <c r="K38" s="192"/>
      <c r="L38" s="254"/>
      <c r="M38" s="200"/>
      <c r="N38" s="258"/>
    </row>
    <row r="39" spans="2:14" x14ac:dyDescent="0.25">
      <c r="B39" s="199"/>
      <c r="C39" s="192"/>
      <c r="D39" s="192"/>
      <c r="E39" s="192"/>
      <c r="F39" s="192"/>
      <c r="G39" s="193"/>
      <c r="H39" s="192"/>
      <c r="I39" s="192"/>
      <c r="J39" s="192"/>
      <c r="K39" s="192"/>
      <c r="L39" s="254"/>
      <c r="M39" s="200"/>
    </row>
    <row r="40" spans="2:14" x14ac:dyDescent="0.25">
      <c r="B40" s="199"/>
      <c r="C40" s="190" t="s">
        <v>415</v>
      </c>
      <c r="D40" s="193" t="s">
        <v>471</v>
      </c>
      <c r="E40" s="192"/>
      <c r="F40" s="192"/>
      <c r="G40" s="192"/>
      <c r="H40" s="192"/>
      <c r="I40" s="192" t="s">
        <v>416</v>
      </c>
      <c r="J40" s="259"/>
      <c r="K40" s="192"/>
      <c r="L40" s="260" t="s">
        <v>484</v>
      </c>
      <c r="M40" s="200"/>
    </row>
    <row r="41" spans="2:14" x14ac:dyDescent="0.25">
      <c r="B41" s="199"/>
      <c r="C41" s="192"/>
      <c r="D41" s="192"/>
      <c r="E41" s="192"/>
      <c r="F41" s="192"/>
      <c r="G41" s="192"/>
      <c r="H41" s="192"/>
      <c r="I41" s="192" t="s">
        <v>417</v>
      </c>
      <c r="J41" s="259"/>
      <c r="K41" s="192"/>
      <c r="L41" s="337" t="s">
        <v>488</v>
      </c>
      <c r="M41" s="200"/>
    </row>
    <row r="42" spans="2:14" ht="13.8" thickBot="1" x14ac:dyDescent="0.3">
      <c r="B42" s="261"/>
      <c r="C42" s="204"/>
      <c r="D42" s="204"/>
      <c r="E42" s="204"/>
      <c r="F42" s="204"/>
      <c r="G42" s="204"/>
      <c r="H42" s="204"/>
      <c r="I42" s="657" t="s">
        <v>600</v>
      </c>
      <c r="J42" s="657"/>
      <c r="K42" s="657"/>
      <c r="L42" s="265" t="s">
        <v>607</v>
      </c>
      <c r="M42" s="262"/>
    </row>
    <row r="44" spans="2:14" x14ac:dyDescent="0.25">
      <c r="H44" s="193"/>
    </row>
  </sheetData>
  <mergeCells count="5">
    <mergeCell ref="I42:K42"/>
    <mergeCell ref="B4:L4"/>
    <mergeCell ref="B5:L5"/>
    <mergeCell ref="C30:D30"/>
    <mergeCell ref="B6:D6"/>
  </mergeCells>
  <phoneticPr fontId="0" type="noConversion"/>
  <printOptions horizontalCentered="1"/>
  <pageMargins left="0" right="0" top="0.75" bottom="0.25" header="0.5" footer="0.5"/>
  <pageSetup scale="97" orientation="landscape" r:id="rId1"/>
  <headerFooter alignWithMargins="0"/>
  <rowBreaks count="1" manualBreakCount="1">
    <brk id="42" min="1" max="12"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B1:N50"/>
  <sheetViews>
    <sheetView zoomScaleNormal="75" workbookViewId="0">
      <selection activeCell="I21" sqref="I21"/>
    </sheetView>
  </sheetViews>
  <sheetFormatPr defaultColWidth="7.88671875" defaultRowHeight="13.2" x14ac:dyDescent="0.25"/>
  <cols>
    <col min="1" max="1" width="8" style="202" customWidth="1"/>
    <col min="2" max="2" width="9" style="202" customWidth="1"/>
    <col min="3" max="3" width="46.5546875" style="202" customWidth="1"/>
    <col min="4" max="4" width="7.109375" style="202" customWidth="1"/>
    <col min="5" max="5" width="8.5546875" style="202" customWidth="1"/>
    <col min="6" max="7" width="7.109375" style="202" customWidth="1"/>
    <col min="8" max="8" width="9.33203125" style="202" customWidth="1"/>
    <col min="9" max="9" width="7.109375" style="202" customWidth="1"/>
    <col min="10" max="10" width="1.44140625" style="202" customWidth="1"/>
    <col min="11" max="11" width="12.109375" style="202" customWidth="1"/>
    <col min="12" max="12" width="13.44140625" style="202" customWidth="1"/>
    <col min="13" max="13" width="4.44140625" style="202" customWidth="1"/>
    <col min="14" max="14" width="12.44140625" style="202" bestFit="1" customWidth="1"/>
    <col min="15" max="16384" width="7.88671875" style="202"/>
  </cols>
  <sheetData>
    <row r="1" spans="2:14" x14ac:dyDescent="0.25">
      <c r="I1" s="374" t="s">
        <v>613</v>
      </c>
      <c r="J1" s="349"/>
      <c r="K1" s="375"/>
      <c r="L1" s="375"/>
    </row>
    <row r="2" spans="2:14" ht="25.5" customHeight="1" x14ac:dyDescent="0.25">
      <c r="I2" s="374" t="s">
        <v>614</v>
      </c>
      <c r="J2" s="349"/>
      <c r="K2" s="375"/>
      <c r="L2" s="375"/>
    </row>
    <row r="3" spans="2:14" ht="13.8" thickBot="1" x14ac:dyDescent="0.3">
      <c r="B3" s="295"/>
      <c r="C3" s="295"/>
    </row>
    <row r="4" spans="2:14" s="187" customFormat="1" ht="15.6" x14ac:dyDescent="0.3">
      <c r="B4" s="587" t="str">
        <f>'#S-1 Current Year to Prior Year'!B4:L4</f>
        <v>PEACHTREE STATE UNIVERSITY</v>
      </c>
      <c r="C4" s="588"/>
      <c r="D4" s="588"/>
      <c r="E4" s="588"/>
      <c r="F4" s="588"/>
      <c r="G4" s="588"/>
      <c r="H4" s="588"/>
      <c r="I4" s="588"/>
      <c r="J4" s="588"/>
      <c r="K4" s="588"/>
      <c r="L4" s="588"/>
      <c r="M4" s="186"/>
    </row>
    <row r="5" spans="2:14" s="187" customFormat="1" ht="15.6" x14ac:dyDescent="0.3">
      <c r="B5" s="589" t="s">
        <v>193</v>
      </c>
      <c r="C5" s="590"/>
      <c r="D5" s="590"/>
      <c r="E5" s="590"/>
      <c r="F5" s="590"/>
      <c r="G5" s="590"/>
      <c r="H5" s="590"/>
      <c r="I5" s="590"/>
      <c r="J5" s="590"/>
      <c r="K5" s="590"/>
      <c r="L5" s="590"/>
      <c r="M5" s="189"/>
    </row>
    <row r="6" spans="2:14" s="187" customFormat="1" ht="15.6" x14ac:dyDescent="0.3">
      <c r="B6" s="592" t="s">
        <v>156</v>
      </c>
      <c r="C6" s="593"/>
      <c r="D6" s="593"/>
      <c r="E6" s="188"/>
      <c r="F6" s="188"/>
      <c r="G6" s="188"/>
      <c r="H6" s="188"/>
      <c r="I6" s="188"/>
      <c r="J6" s="188"/>
      <c r="K6" s="188"/>
      <c r="L6" s="188"/>
      <c r="M6" s="189"/>
    </row>
    <row r="7" spans="2:14" s="198" customFormat="1" x14ac:dyDescent="0.25">
      <c r="B7" s="191" t="s">
        <v>157</v>
      </c>
      <c r="C7" s="192"/>
      <c r="D7" s="192"/>
      <c r="E7" s="192"/>
      <c r="F7" s="193"/>
      <c r="G7" s="193"/>
      <c r="H7" s="194" t="s">
        <v>421</v>
      </c>
      <c r="I7" s="195"/>
      <c r="J7" s="195"/>
      <c r="K7" s="195"/>
      <c r="L7" s="195"/>
      <c r="M7" s="196"/>
      <c r="N7" s="197"/>
    </row>
    <row r="8" spans="2:14" x14ac:dyDescent="0.25">
      <c r="B8" s="199" t="s">
        <v>46</v>
      </c>
      <c r="C8" s="192"/>
      <c r="D8" s="193"/>
      <c r="E8" s="193"/>
      <c r="F8" s="193"/>
      <c r="G8" s="193"/>
      <c r="H8" s="193"/>
      <c r="I8" s="193"/>
      <c r="J8" s="193"/>
      <c r="K8" s="193"/>
      <c r="L8" s="193"/>
      <c r="M8" s="200"/>
      <c r="N8" s="201"/>
    </row>
    <row r="9" spans="2:14" x14ac:dyDescent="0.25">
      <c r="B9" s="203"/>
      <c r="C9" s="193"/>
      <c r="D9" s="193"/>
      <c r="E9" s="193"/>
      <c r="F9" s="193"/>
      <c r="G9" s="193"/>
      <c r="H9" s="193"/>
      <c r="I9" s="193"/>
      <c r="J9" s="193"/>
      <c r="K9" s="193"/>
      <c r="L9" s="193"/>
      <c r="M9" s="200"/>
      <c r="N9" s="201"/>
    </row>
    <row r="10" spans="2:14" ht="13.8" thickBot="1" x14ac:dyDescent="0.3">
      <c r="B10" s="203"/>
      <c r="C10" s="204" t="s">
        <v>204</v>
      </c>
      <c r="D10" s="204"/>
      <c r="E10" s="204"/>
      <c r="F10" s="204" t="s">
        <v>205</v>
      </c>
      <c r="G10" s="204"/>
      <c r="H10" s="204"/>
      <c r="I10" s="204"/>
      <c r="J10" s="204"/>
      <c r="K10" s="204"/>
      <c r="L10" s="204"/>
      <c r="M10" s="200"/>
      <c r="N10" s="201"/>
    </row>
    <row r="11" spans="2:14" x14ac:dyDescent="0.25">
      <c r="B11" s="203"/>
      <c r="C11" s="193"/>
      <c r="D11" s="193"/>
      <c r="E11" s="193"/>
      <c r="F11" s="193"/>
      <c r="G11" s="193"/>
      <c r="H11" s="193"/>
      <c r="I11" s="193"/>
      <c r="J11" s="193"/>
      <c r="K11" s="193"/>
      <c r="L11" s="193"/>
      <c r="M11" s="200"/>
      <c r="N11" s="201"/>
    </row>
    <row r="12" spans="2:14" x14ac:dyDescent="0.25">
      <c r="B12" s="203"/>
      <c r="C12" s="193"/>
      <c r="D12" s="193"/>
      <c r="E12" s="193"/>
      <c r="F12" s="193"/>
      <c r="G12" s="193"/>
      <c r="H12" s="193"/>
      <c r="I12" s="193"/>
      <c r="J12" s="193"/>
      <c r="K12" s="193"/>
      <c r="L12" s="193"/>
      <c r="M12" s="200"/>
      <c r="N12" s="201"/>
    </row>
    <row r="13" spans="2:14" x14ac:dyDescent="0.25">
      <c r="B13" s="203"/>
      <c r="C13" s="193"/>
      <c r="D13" s="193"/>
      <c r="E13" s="193"/>
      <c r="F13" s="193"/>
      <c r="G13" s="193"/>
      <c r="H13" s="193"/>
      <c r="I13" s="193"/>
      <c r="J13" s="193"/>
      <c r="K13" s="193"/>
      <c r="L13" s="193"/>
      <c r="M13" s="200"/>
      <c r="N13" s="201"/>
    </row>
    <row r="14" spans="2:14" ht="13.8" thickBot="1" x14ac:dyDescent="0.3">
      <c r="B14" s="203"/>
      <c r="C14" s="193"/>
      <c r="D14" s="193"/>
      <c r="E14" s="193"/>
      <c r="F14" s="193"/>
      <c r="G14" s="193"/>
      <c r="H14" s="193"/>
      <c r="I14" s="193"/>
      <c r="J14" s="193"/>
      <c r="K14" s="193"/>
      <c r="L14" s="193"/>
      <c r="M14" s="200"/>
      <c r="N14" s="201"/>
    </row>
    <row r="15" spans="2:14" x14ac:dyDescent="0.25">
      <c r="B15" s="210" t="s">
        <v>206</v>
      </c>
      <c r="C15" s="211" t="s">
        <v>207</v>
      </c>
      <c r="D15" s="212" t="s">
        <v>208</v>
      </c>
      <c r="E15" s="212" t="s">
        <v>209</v>
      </c>
      <c r="F15" s="212" t="s">
        <v>210</v>
      </c>
      <c r="G15" s="212" t="s">
        <v>211</v>
      </c>
      <c r="H15" s="212" t="s">
        <v>212</v>
      </c>
      <c r="I15" s="212" t="s">
        <v>213</v>
      </c>
      <c r="J15" s="212"/>
      <c r="K15" s="212" t="s">
        <v>214</v>
      </c>
      <c r="L15" s="213" t="s">
        <v>214</v>
      </c>
      <c r="M15" s="200"/>
      <c r="N15" s="201"/>
    </row>
    <row r="16" spans="2:14" x14ac:dyDescent="0.25">
      <c r="B16" s="203"/>
      <c r="C16" s="203"/>
      <c r="D16" s="193"/>
      <c r="E16" s="193"/>
      <c r="F16" s="193"/>
      <c r="G16" s="193"/>
      <c r="H16" s="506" t="s">
        <v>712</v>
      </c>
      <c r="I16" s="181" t="s">
        <v>215</v>
      </c>
      <c r="J16" s="193"/>
      <c r="K16" s="181" t="s">
        <v>216</v>
      </c>
      <c r="L16" s="214" t="s">
        <v>217</v>
      </c>
      <c r="M16" s="200"/>
      <c r="N16" s="201"/>
    </row>
    <row r="17" spans="2:14" ht="6.75" customHeight="1" thickBot="1" x14ac:dyDescent="0.3">
      <c r="B17" s="203"/>
      <c r="C17" s="215"/>
      <c r="D17" s="216"/>
      <c r="E17" s="216"/>
      <c r="F17" s="216"/>
      <c r="G17" s="216"/>
      <c r="H17" s="216"/>
      <c r="I17" s="216"/>
      <c r="J17" s="216"/>
      <c r="K17" s="217"/>
      <c r="L17" s="218"/>
      <c r="M17" s="200"/>
      <c r="N17" s="201"/>
    </row>
    <row r="18" spans="2:14" s="236" customFormat="1" ht="13.8" thickTop="1" x14ac:dyDescent="0.25">
      <c r="B18" s="203" t="s">
        <v>218</v>
      </c>
      <c r="C18" s="491" t="s">
        <v>458</v>
      </c>
      <c r="D18" s="231"/>
      <c r="E18" s="231"/>
      <c r="F18" s="231"/>
      <c r="G18" s="231"/>
      <c r="H18" s="231"/>
      <c r="I18" s="231"/>
      <c r="J18" s="231"/>
      <c r="K18" s="338"/>
      <c r="L18" s="339"/>
      <c r="M18" s="234"/>
      <c r="N18" s="235"/>
    </row>
    <row r="19" spans="2:14" s="302" customFormat="1" x14ac:dyDescent="0.25">
      <c r="B19" s="237"/>
      <c r="C19" s="492" t="s">
        <v>621</v>
      </c>
      <c r="D19" s="340">
        <v>50000</v>
      </c>
      <c r="E19" s="340"/>
      <c r="F19" s="340"/>
      <c r="G19" s="340"/>
      <c r="H19" s="29">
        <v>2017</v>
      </c>
      <c r="I19" s="340"/>
      <c r="J19" s="292"/>
      <c r="K19" s="341">
        <v>150000</v>
      </c>
      <c r="L19" s="342"/>
      <c r="M19" s="343"/>
      <c r="N19" s="344"/>
    </row>
    <row r="20" spans="2:14" s="236" customFormat="1" x14ac:dyDescent="0.25">
      <c r="B20" s="303" t="s">
        <v>218</v>
      </c>
      <c r="C20" s="491" t="s">
        <v>43</v>
      </c>
      <c r="D20" s="230"/>
      <c r="E20" s="230"/>
      <c r="F20" s="230"/>
      <c r="G20" s="230"/>
      <c r="H20" s="230"/>
      <c r="I20" s="230"/>
      <c r="J20" s="231"/>
      <c r="K20" s="345"/>
      <c r="L20" s="233"/>
      <c r="M20" s="234"/>
      <c r="N20" s="235"/>
    </row>
    <row r="21" spans="2:14" s="236" customFormat="1" x14ac:dyDescent="0.25">
      <c r="B21" s="237"/>
      <c r="C21" s="238" t="s">
        <v>40</v>
      </c>
      <c r="D21" s="230">
        <v>50000</v>
      </c>
      <c r="E21" s="230"/>
      <c r="F21" s="230"/>
      <c r="G21" s="230"/>
      <c r="H21" s="536">
        <v>2017</v>
      </c>
      <c r="I21" s="230"/>
      <c r="J21" s="231"/>
      <c r="K21" s="242"/>
      <c r="L21" s="239">
        <v>150000</v>
      </c>
      <c r="M21" s="234"/>
      <c r="N21" s="235"/>
    </row>
    <row r="22" spans="2:14" s="236" customFormat="1" x14ac:dyDescent="0.25">
      <c r="B22" s="237"/>
      <c r="C22" s="229"/>
      <c r="D22" s="230"/>
      <c r="E22" s="230"/>
      <c r="F22" s="230"/>
      <c r="G22" s="230"/>
      <c r="H22" s="230"/>
      <c r="I22" s="230"/>
      <c r="J22" s="231"/>
      <c r="K22" s="242"/>
      <c r="L22" s="239"/>
      <c r="M22" s="234"/>
      <c r="N22" s="235"/>
    </row>
    <row r="23" spans="2:14" s="236" customFormat="1" x14ac:dyDescent="0.25">
      <c r="B23" s="237"/>
      <c r="C23" s="238"/>
      <c r="D23" s="230"/>
      <c r="E23" s="230"/>
      <c r="F23" s="230"/>
      <c r="G23" s="230"/>
      <c r="H23" s="230"/>
      <c r="I23" s="230"/>
      <c r="J23" s="231"/>
      <c r="K23" s="242"/>
      <c r="L23" s="239"/>
      <c r="M23" s="234"/>
      <c r="N23" s="235"/>
    </row>
    <row r="24" spans="2:14" s="236" customFormat="1" x14ac:dyDescent="0.25">
      <c r="B24" s="237"/>
      <c r="C24" s="229"/>
      <c r="D24" s="230"/>
      <c r="E24" s="230"/>
      <c r="F24" s="230"/>
      <c r="G24" s="230"/>
      <c r="H24" s="230"/>
      <c r="I24" s="230"/>
      <c r="J24" s="231"/>
      <c r="K24" s="242"/>
      <c r="L24" s="239"/>
      <c r="M24" s="234"/>
      <c r="N24" s="235"/>
    </row>
    <row r="25" spans="2:14" s="236" customFormat="1" x14ac:dyDescent="0.25">
      <c r="B25" s="237"/>
      <c r="C25" s="238"/>
      <c r="D25" s="230"/>
      <c r="E25" s="230"/>
      <c r="F25" s="230"/>
      <c r="G25" s="230"/>
      <c r="H25" s="230"/>
      <c r="I25" s="230"/>
      <c r="J25" s="231"/>
      <c r="K25" s="242"/>
      <c r="L25" s="239"/>
      <c r="M25" s="234"/>
      <c r="N25" s="235"/>
    </row>
    <row r="26" spans="2:14" s="236" customFormat="1" x14ac:dyDescent="0.25">
      <c r="B26" s="237"/>
      <c r="C26" s="229"/>
      <c r="D26" s="230"/>
      <c r="E26" s="230"/>
      <c r="F26" s="230"/>
      <c r="G26" s="230"/>
      <c r="H26" s="230"/>
      <c r="I26" s="230"/>
      <c r="J26" s="231"/>
      <c r="K26" s="242"/>
      <c r="L26" s="239"/>
      <c r="M26" s="234"/>
      <c r="N26" s="235"/>
    </row>
    <row r="27" spans="2:14" s="236" customFormat="1" x14ac:dyDescent="0.25">
      <c r="B27" s="237"/>
      <c r="C27" s="238"/>
      <c r="D27" s="230"/>
      <c r="E27" s="230"/>
      <c r="F27" s="230"/>
      <c r="G27" s="230"/>
      <c r="H27" s="230"/>
      <c r="I27" s="230"/>
      <c r="J27" s="231"/>
      <c r="K27" s="242"/>
      <c r="L27" s="239"/>
      <c r="M27" s="234"/>
      <c r="N27" s="235"/>
    </row>
    <row r="28" spans="2:14" s="236" customFormat="1" ht="13.8" thickBot="1" x14ac:dyDescent="0.3">
      <c r="B28" s="237"/>
      <c r="C28" s="238"/>
      <c r="D28" s="230"/>
      <c r="E28" s="230"/>
      <c r="F28" s="230"/>
      <c r="G28" s="230"/>
      <c r="H28" s="230"/>
      <c r="I28" s="230"/>
      <c r="J28" s="231"/>
      <c r="K28" s="242"/>
      <c r="L28" s="239"/>
      <c r="M28" s="234"/>
      <c r="N28" s="235"/>
    </row>
    <row r="29" spans="2:14" s="236" customFormat="1" x14ac:dyDescent="0.25">
      <c r="B29" s="237"/>
      <c r="C29" s="244"/>
      <c r="D29" s="245"/>
      <c r="E29" s="245"/>
      <c r="F29" s="245"/>
      <c r="G29" s="245"/>
      <c r="H29" s="245"/>
      <c r="I29" s="245"/>
      <c r="J29" s="246"/>
      <c r="K29" s="247"/>
      <c r="L29" s="248"/>
      <c r="M29" s="234"/>
      <c r="N29" s="235"/>
    </row>
    <row r="30" spans="2:14" s="236" customFormat="1" ht="13.8" thickBot="1" x14ac:dyDescent="0.3">
      <c r="B30" s="237"/>
      <c r="C30" s="237"/>
      <c r="D30" s="231"/>
      <c r="E30" s="231"/>
      <c r="F30" s="231"/>
      <c r="G30" s="231"/>
      <c r="H30" s="231"/>
      <c r="I30" s="231"/>
      <c r="J30" s="231"/>
      <c r="K30" s="266">
        <f>SUM(K19:K29)</f>
        <v>150000</v>
      </c>
      <c r="L30" s="267">
        <f>SUM(L19:L29)</f>
        <v>150000</v>
      </c>
      <c r="M30" s="234"/>
      <c r="N30" s="249"/>
    </row>
    <row r="31" spans="2:14" s="236" customFormat="1" ht="14.4" thickTop="1" thickBot="1" x14ac:dyDescent="0.3">
      <c r="B31" s="237"/>
      <c r="C31" s="250"/>
      <c r="D31" s="251"/>
      <c r="E31" s="251"/>
      <c r="F31" s="251"/>
      <c r="G31" s="251"/>
      <c r="H31" s="251"/>
      <c r="I31" s="251"/>
      <c r="J31" s="251"/>
      <c r="K31" s="252"/>
      <c r="L31" s="253">
        <f>+L30-K30</f>
        <v>0</v>
      </c>
      <c r="M31" s="234"/>
    </row>
    <row r="32" spans="2:14" s="236" customFormat="1" x14ac:dyDescent="0.25">
      <c r="B32" s="237"/>
      <c r="C32" s="231"/>
      <c r="D32" s="231"/>
      <c r="E32" s="231"/>
      <c r="F32" s="231"/>
      <c r="G32" s="231"/>
      <c r="H32" s="231"/>
      <c r="I32" s="231"/>
      <c r="J32" s="231"/>
      <c r="K32" s="231"/>
      <c r="L32" s="231"/>
      <c r="M32" s="234"/>
    </row>
    <row r="33" spans="2:14" x14ac:dyDescent="0.25">
      <c r="B33" s="237"/>
      <c r="C33" s="591" t="s">
        <v>226</v>
      </c>
      <c r="D33" s="591"/>
      <c r="E33" s="193"/>
      <c r="F33" s="193"/>
      <c r="G33" s="193"/>
      <c r="H33" s="193"/>
      <c r="I33" s="193"/>
      <c r="J33" s="193"/>
      <c r="K33" s="193"/>
      <c r="L33" s="254"/>
      <c r="M33" s="200"/>
    </row>
    <row r="34" spans="2:14" x14ac:dyDescent="0.25">
      <c r="B34" s="203"/>
      <c r="C34" s="335" t="s">
        <v>48</v>
      </c>
      <c r="D34" s="190"/>
      <c r="E34" s="193"/>
      <c r="F34" s="193"/>
      <c r="G34" s="193"/>
      <c r="H34" s="193"/>
      <c r="I34" s="193"/>
      <c r="J34" s="193"/>
      <c r="K34" s="193"/>
      <c r="L34" s="254"/>
      <c r="M34" s="200"/>
    </row>
    <row r="35" spans="2:14" x14ac:dyDescent="0.25">
      <c r="B35" s="203"/>
      <c r="C35" s="193" t="s">
        <v>44</v>
      </c>
      <c r="D35" s="193"/>
      <c r="E35" s="193"/>
      <c r="F35" s="193"/>
      <c r="G35" s="193"/>
      <c r="H35" s="193"/>
      <c r="I35" s="193"/>
      <c r="J35" s="193"/>
      <c r="K35" s="193"/>
      <c r="L35" s="254"/>
      <c r="M35" s="200"/>
    </row>
    <row r="36" spans="2:14" x14ac:dyDescent="0.25">
      <c r="B36" s="203"/>
      <c r="C36" s="193" t="s">
        <v>47</v>
      </c>
      <c r="D36" s="193"/>
      <c r="E36" s="193"/>
      <c r="F36" s="193"/>
      <c r="G36" s="193"/>
      <c r="H36" s="193"/>
      <c r="I36" s="193"/>
      <c r="J36" s="193"/>
      <c r="K36" s="193"/>
      <c r="L36" s="254"/>
      <c r="M36" s="200"/>
    </row>
    <row r="37" spans="2:14" x14ac:dyDescent="0.25">
      <c r="B37" s="203"/>
      <c r="C37" s="193" t="s">
        <v>54</v>
      </c>
      <c r="D37" s="193"/>
      <c r="E37" s="193"/>
      <c r="F37" s="193"/>
      <c r="G37" s="193"/>
      <c r="H37" s="193"/>
      <c r="I37" s="193"/>
      <c r="J37" s="193"/>
      <c r="K37" s="193"/>
      <c r="L37" s="254"/>
      <c r="M37" s="200"/>
    </row>
    <row r="38" spans="2:14" x14ac:dyDescent="0.25">
      <c r="B38" s="203"/>
      <c r="C38" s="193" t="s">
        <v>41</v>
      </c>
      <c r="D38" s="193"/>
      <c r="E38" s="193"/>
      <c r="F38" s="193"/>
      <c r="G38" s="193"/>
      <c r="H38" s="193"/>
      <c r="I38" s="193"/>
      <c r="J38" s="193"/>
      <c r="K38" s="193"/>
      <c r="L38" s="254"/>
      <c r="M38" s="200"/>
    </row>
    <row r="39" spans="2:14" x14ac:dyDescent="0.25">
      <c r="B39" s="203"/>
      <c r="C39" s="193"/>
      <c r="D39" s="193"/>
      <c r="E39" s="193"/>
      <c r="F39" s="193"/>
      <c r="G39" s="193"/>
      <c r="H39" s="193"/>
      <c r="I39" s="193"/>
      <c r="J39" s="193"/>
      <c r="K39" s="193"/>
      <c r="L39" s="254"/>
      <c r="M39" s="200"/>
    </row>
    <row r="40" spans="2:14" x14ac:dyDescent="0.25">
      <c r="B40" s="199"/>
      <c r="C40" s="192" t="s">
        <v>414</v>
      </c>
      <c r="D40" s="193" t="s">
        <v>45</v>
      </c>
      <c r="E40" s="192"/>
      <c r="F40" s="192"/>
      <c r="G40" s="192"/>
      <c r="H40" s="192"/>
      <c r="I40" s="192"/>
      <c r="J40" s="192"/>
      <c r="K40" s="192"/>
      <c r="L40" s="254"/>
      <c r="M40" s="200"/>
    </row>
    <row r="41" spans="2:14" x14ac:dyDescent="0.25">
      <c r="B41" s="199"/>
      <c r="C41" s="192"/>
      <c r="D41" s="192"/>
      <c r="E41" s="192"/>
      <c r="F41" s="192"/>
      <c r="G41" s="192"/>
      <c r="H41" s="192"/>
      <c r="I41" s="192"/>
      <c r="J41" s="192"/>
      <c r="K41" s="192"/>
      <c r="L41" s="254"/>
      <c r="M41" s="200"/>
      <c r="N41" s="258"/>
    </row>
    <row r="42" spans="2:14" x14ac:dyDescent="0.25">
      <c r="B42" s="199"/>
      <c r="C42" s="192" t="s">
        <v>428</v>
      </c>
      <c r="D42" s="192"/>
      <c r="E42" s="193"/>
      <c r="F42" s="192"/>
      <c r="G42" s="192"/>
      <c r="H42" s="192"/>
      <c r="I42" s="192"/>
      <c r="J42" s="192"/>
      <c r="K42" s="192"/>
      <c r="L42" s="254"/>
      <c r="M42" s="200"/>
    </row>
    <row r="43" spans="2:14" x14ac:dyDescent="0.25">
      <c r="B43" s="199"/>
      <c r="C43" s="192" t="s">
        <v>429</v>
      </c>
      <c r="D43" s="192"/>
      <c r="E43" s="192"/>
      <c r="F43" s="192"/>
      <c r="G43" s="192"/>
      <c r="H43" s="192"/>
      <c r="I43" s="192"/>
      <c r="J43" s="192"/>
      <c r="K43" s="192"/>
      <c r="L43" s="254"/>
      <c r="M43" s="200"/>
    </row>
    <row r="44" spans="2:14" x14ac:dyDescent="0.25">
      <c r="B44" s="199"/>
      <c r="C44" s="192" t="s">
        <v>430</v>
      </c>
      <c r="D44" s="192"/>
      <c r="E44" s="192"/>
      <c r="F44" s="192"/>
      <c r="G44" s="192"/>
      <c r="H44" s="192"/>
      <c r="I44" s="192"/>
      <c r="J44" s="192"/>
      <c r="K44" s="192"/>
      <c r="L44" s="254"/>
      <c r="M44" s="200"/>
    </row>
    <row r="45" spans="2:14" x14ac:dyDescent="0.25">
      <c r="B45" s="199"/>
      <c r="C45" s="192"/>
      <c r="D45" s="192"/>
      <c r="E45" s="192"/>
      <c r="F45" s="192"/>
      <c r="G45" s="192"/>
      <c r="H45" s="192"/>
      <c r="I45" s="192"/>
      <c r="J45" s="192"/>
      <c r="K45" s="192"/>
      <c r="L45" s="254"/>
      <c r="M45" s="200"/>
    </row>
    <row r="46" spans="2:14" x14ac:dyDescent="0.25">
      <c r="B46" s="199"/>
      <c r="C46" s="190" t="s">
        <v>415</v>
      </c>
      <c r="D46" s="192"/>
      <c r="E46" s="193" t="s">
        <v>42</v>
      </c>
      <c r="F46" s="192"/>
      <c r="G46" s="192"/>
      <c r="H46" s="192"/>
      <c r="I46" s="192" t="s">
        <v>416</v>
      </c>
      <c r="J46" s="259"/>
      <c r="K46" s="192"/>
      <c r="L46" s="346">
        <v>38119</v>
      </c>
      <c r="M46" s="200"/>
    </row>
    <row r="47" spans="2:14" x14ac:dyDescent="0.25">
      <c r="B47" s="199"/>
      <c r="C47" s="192"/>
      <c r="D47" s="192"/>
      <c r="E47" s="192"/>
      <c r="F47" s="192"/>
      <c r="G47" s="192"/>
      <c r="H47" s="192"/>
      <c r="I47" s="192" t="s">
        <v>417</v>
      </c>
      <c r="J47" s="259"/>
      <c r="K47" s="192"/>
      <c r="L47" s="193"/>
      <c r="M47" s="200"/>
    </row>
    <row r="48" spans="2:14" ht="13.8" thickBot="1" x14ac:dyDescent="0.3">
      <c r="B48" s="261"/>
      <c r="C48" s="204"/>
      <c r="D48" s="204"/>
      <c r="E48" s="204"/>
      <c r="F48" s="204"/>
      <c r="G48" s="204"/>
      <c r="H48" s="204"/>
      <c r="I48" s="204"/>
      <c r="J48" s="204"/>
      <c r="K48" s="204"/>
      <c r="L48" s="334"/>
      <c r="M48" s="262"/>
    </row>
    <row r="50" spans="8:8" x14ac:dyDescent="0.25">
      <c r="H50" s="193"/>
    </row>
  </sheetData>
  <mergeCells count="4">
    <mergeCell ref="B4:L4"/>
    <mergeCell ref="B5:L5"/>
    <mergeCell ref="C33:D33"/>
    <mergeCell ref="B6:D6"/>
  </mergeCells>
  <phoneticPr fontId="0" type="noConversion"/>
  <printOptions horizontalCentered="1"/>
  <pageMargins left="0" right="0" top="0.75" bottom="0.25" header="0.5" footer="0.5"/>
  <pageSetup scale="85"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N49"/>
  <sheetViews>
    <sheetView zoomScaleNormal="75" workbookViewId="0">
      <selection activeCell="C34" sqref="A30:D34"/>
    </sheetView>
  </sheetViews>
  <sheetFormatPr defaultColWidth="7.88671875" defaultRowHeight="13.2" x14ac:dyDescent="0.25"/>
  <cols>
    <col min="1" max="1" width="8" style="1" customWidth="1"/>
    <col min="2" max="2" width="7.109375" style="1" customWidth="1"/>
    <col min="3" max="3" width="46.5546875" style="1" customWidth="1"/>
    <col min="4" max="4" width="7" style="1" customWidth="1"/>
    <col min="5" max="5" width="7.109375" style="1" customWidth="1"/>
    <col min="6" max="6" width="8.44140625" style="1" customWidth="1"/>
    <col min="7" max="7" width="7.109375" style="1" customWidth="1"/>
    <col min="8" max="8" width="9.109375" style="1" customWidth="1"/>
    <col min="9" max="9" width="7.109375" style="1" customWidth="1"/>
    <col min="10" max="10" width="1.44140625" style="1" customWidth="1"/>
    <col min="11" max="11" width="10.88671875" style="1" customWidth="1"/>
    <col min="12" max="12" width="13.44140625" style="1" customWidth="1"/>
    <col min="13" max="13" width="4.44140625" style="1" customWidth="1"/>
    <col min="14" max="14" width="12.44140625" style="1" bestFit="1" customWidth="1"/>
    <col min="15" max="16384" width="7.88671875" style="1"/>
  </cols>
  <sheetData>
    <row r="1" spans="2:14" x14ac:dyDescent="0.25">
      <c r="I1" s="374" t="s">
        <v>613</v>
      </c>
      <c r="J1" s="349"/>
      <c r="K1" s="375"/>
      <c r="L1" s="375"/>
    </row>
    <row r="2" spans="2:14" ht="25.5" customHeight="1" x14ac:dyDescent="0.25">
      <c r="I2" s="374" t="s">
        <v>614</v>
      </c>
      <c r="J2" s="349"/>
      <c r="K2" s="375"/>
      <c r="L2" s="375"/>
    </row>
    <row r="3" spans="2:14" ht="13.8" thickBot="1" x14ac:dyDescent="0.3"/>
    <row r="4" spans="2:14" ht="15.6" x14ac:dyDescent="0.3">
      <c r="B4" s="594" t="s">
        <v>192</v>
      </c>
      <c r="C4" s="595"/>
      <c r="D4" s="595"/>
      <c r="E4" s="595"/>
      <c r="F4" s="595"/>
      <c r="G4" s="595"/>
      <c r="H4" s="595"/>
      <c r="I4" s="595"/>
      <c r="J4" s="595"/>
      <c r="K4" s="595"/>
      <c r="L4" s="595"/>
      <c r="M4" s="6"/>
    </row>
    <row r="5" spans="2:14" ht="15.6" x14ac:dyDescent="0.3">
      <c r="B5" s="596" t="s">
        <v>193</v>
      </c>
      <c r="C5" s="597"/>
      <c r="D5" s="597"/>
      <c r="E5" s="597"/>
      <c r="F5" s="597"/>
      <c r="G5" s="597"/>
      <c r="H5" s="597"/>
      <c r="I5" s="597"/>
      <c r="J5" s="597"/>
      <c r="K5" s="597"/>
      <c r="L5" s="597"/>
      <c r="M5" s="7"/>
    </row>
    <row r="6" spans="2:14" ht="15.6" x14ac:dyDescent="0.3">
      <c r="B6" s="599" t="s">
        <v>425</v>
      </c>
      <c r="C6" s="600"/>
      <c r="D6" s="600"/>
      <c r="E6" s="5"/>
      <c r="F6" s="5"/>
      <c r="G6" s="5"/>
      <c r="H6" s="5"/>
      <c r="I6" s="5"/>
      <c r="J6" s="5"/>
      <c r="K6" s="5"/>
      <c r="L6" s="5"/>
      <c r="M6" s="7"/>
    </row>
    <row r="7" spans="2:14" x14ac:dyDescent="0.25">
      <c r="B7" s="8" t="s">
        <v>426</v>
      </c>
      <c r="C7" s="9"/>
      <c r="D7" s="9"/>
      <c r="E7" s="9"/>
      <c r="F7" s="4"/>
      <c r="G7" s="4"/>
      <c r="H7" s="10" t="s">
        <v>421</v>
      </c>
      <c r="I7" s="4"/>
      <c r="J7" s="4"/>
      <c r="K7" s="4"/>
      <c r="L7" s="4"/>
      <c r="M7" s="12"/>
      <c r="N7" s="13"/>
    </row>
    <row r="8" spans="2:14" x14ac:dyDescent="0.25">
      <c r="B8" s="11" t="s">
        <v>427</v>
      </c>
      <c r="C8" s="9"/>
      <c r="D8" s="4"/>
      <c r="E8" s="4"/>
      <c r="F8" s="4"/>
      <c r="G8" s="4"/>
      <c r="H8" s="4"/>
      <c r="I8" s="4"/>
      <c r="J8" s="4"/>
      <c r="K8" s="4"/>
      <c r="L8" s="4"/>
      <c r="M8" s="12"/>
      <c r="N8" s="13"/>
    </row>
    <row r="9" spans="2:14" x14ac:dyDescent="0.25">
      <c r="B9" s="8"/>
      <c r="C9" s="4"/>
      <c r="D9" s="4"/>
      <c r="E9" s="4"/>
      <c r="F9" s="4"/>
      <c r="G9" s="4"/>
      <c r="H9" s="4"/>
      <c r="I9" s="4"/>
      <c r="J9" s="4"/>
      <c r="K9" s="4"/>
      <c r="L9" s="4"/>
      <c r="M9" s="12"/>
      <c r="N9" s="13"/>
    </row>
    <row r="10" spans="2:14" ht="13.8" thickBot="1" x14ac:dyDescent="0.3">
      <c r="B10" s="8"/>
      <c r="C10" s="14" t="s">
        <v>204</v>
      </c>
      <c r="D10" s="14"/>
      <c r="E10" s="14"/>
      <c r="F10" s="14" t="s">
        <v>205</v>
      </c>
      <c r="G10" s="14"/>
      <c r="H10" s="14"/>
      <c r="I10" s="14"/>
      <c r="J10" s="14"/>
      <c r="K10" s="14"/>
      <c r="L10" s="14"/>
      <c r="M10" s="12"/>
      <c r="N10" s="13"/>
    </row>
    <row r="11" spans="2:14" x14ac:dyDescent="0.25">
      <c r="B11" s="8"/>
      <c r="C11" s="4"/>
      <c r="D11" s="4"/>
      <c r="E11" s="4"/>
      <c r="F11" s="4"/>
      <c r="G11" s="4"/>
      <c r="H11" s="4"/>
      <c r="I11" s="4"/>
      <c r="J11" s="4"/>
      <c r="K11" s="4"/>
      <c r="L11" s="4"/>
      <c r="M11" s="12"/>
      <c r="N11" s="13"/>
    </row>
    <row r="12" spans="2:14" x14ac:dyDescent="0.25">
      <c r="B12" s="8"/>
      <c r="C12" s="4"/>
      <c r="D12" s="4"/>
      <c r="E12" s="4"/>
      <c r="F12" s="4"/>
      <c r="G12" s="4"/>
      <c r="H12" s="4"/>
      <c r="I12" s="4"/>
      <c r="J12" s="4"/>
      <c r="K12" s="4"/>
      <c r="L12" s="4"/>
      <c r="M12" s="12"/>
      <c r="N12" s="13"/>
    </row>
    <row r="13" spans="2:14" x14ac:dyDescent="0.25">
      <c r="B13" s="8"/>
      <c r="C13" s="4"/>
      <c r="D13" s="4"/>
      <c r="E13" s="4"/>
      <c r="F13" s="4"/>
      <c r="G13" s="4"/>
      <c r="H13" s="4"/>
      <c r="I13" s="4"/>
      <c r="J13" s="4"/>
      <c r="K13" s="4"/>
      <c r="L13" s="4"/>
      <c r="M13" s="12"/>
      <c r="N13" s="13"/>
    </row>
    <row r="14" spans="2:14" ht="13.8" thickBot="1" x14ac:dyDescent="0.3">
      <c r="B14" s="8"/>
      <c r="C14" s="4"/>
      <c r="D14" s="4"/>
      <c r="E14" s="4"/>
      <c r="F14" s="4"/>
      <c r="G14" s="4"/>
      <c r="H14" s="4"/>
      <c r="I14" s="4"/>
      <c r="J14" s="4"/>
      <c r="K14" s="4"/>
      <c r="L14" s="4"/>
      <c r="M14" s="12"/>
      <c r="N14" s="13"/>
    </row>
    <row r="15" spans="2:14" x14ac:dyDescent="0.25">
      <c r="B15" s="15" t="s">
        <v>206</v>
      </c>
      <c r="C15" s="16" t="s">
        <v>207</v>
      </c>
      <c r="D15" s="17" t="s">
        <v>208</v>
      </c>
      <c r="E15" s="17" t="s">
        <v>209</v>
      </c>
      <c r="F15" s="17" t="s">
        <v>210</v>
      </c>
      <c r="G15" s="17" t="s">
        <v>211</v>
      </c>
      <c r="H15" s="17" t="s">
        <v>212</v>
      </c>
      <c r="I15" s="17" t="s">
        <v>213</v>
      </c>
      <c r="J15" s="17"/>
      <c r="K15" s="17" t="s">
        <v>214</v>
      </c>
      <c r="L15" s="18" t="s">
        <v>214</v>
      </c>
      <c r="M15" s="12"/>
      <c r="N15" s="13"/>
    </row>
    <row r="16" spans="2:14" x14ac:dyDescent="0.25">
      <c r="B16" s="8"/>
      <c r="C16" s="8"/>
      <c r="D16" s="4"/>
      <c r="E16" s="4"/>
      <c r="F16" s="4"/>
      <c r="G16" s="4"/>
      <c r="H16" s="19" t="s">
        <v>712</v>
      </c>
      <c r="I16" s="19" t="s">
        <v>215</v>
      </c>
      <c r="J16" s="4"/>
      <c r="K16" s="19" t="s">
        <v>216</v>
      </c>
      <c r="L16" s="20" t="s">
        <v>217</v>
      </c>
      <c r="M16" s="12"/>
      <c r="N16" s="13"/>
    </row>
    <row r="17" spans="2:14" ht="6.75" customHeight="1" thickBot="1" x14ac:dyDescent="0.3">
      <c r="B17" s="8"/>
      <c r="C17" s="21"/>
      <c r="D17" s="22"/>
      <c r="E17" s="22"/>
      <c r="F17" s="22"/>
      <c r="G17" s="22"/>
      <c r="H17" s="22"/>
      <c r="I17" s="22"/>
      <c r="J17" s="22"/>
      <c r="K17" s="23"/>
      <c r="L17" s="24"/>
      <c r="M17" s="12"/>
      <c r="N17" s="13"/>
    </row>
    <row r="18" spans="2:14" ht="13.8" thickTop="1" x14ac:dyDescent="0.25">
      <c r="B18" s="8"/>
      <c r="C18" s="25"/>
      <c r="D18" s="4"/>
      <c r="E18" s="4"/>
      <c r="F18" s="4"/>
      <c r="G18" s="4"/>
      <c r="H18" s="4"/>
      <c r="I18" s="4"/>
      <c r="J18" s="4"/>
      <c r="K18" s="26"/>
      <c r="L18" s="27"/>
      <c r="M18" s="12"/>
      <c r="N18" s="13"/>
    </row>
    <row r="19" spans="2:14" x14ac:dyDescent="0.25">
      <c r="B19" s="8"/>
      <c r="C19" s="28"/>
      <c r="D19" s="29"/>
      <c r="E19" s="29"/>
      <c r="F19" s="29"/>
      <c r="G19" s="29"/>
      <c r="H19" s="29"/>
      <c r="I19" s="29"/>
      <c r="J19" s="4"/>
      <c r="K19" s="30"/>
      <c r="L19" s="31"/>
      <c r="M19" s="12"/>
      <c r="N19" s="13"/>
    </row>
    <row r="20" spans="2:14" x14ac:dyDescent="0.25">
      <c r="B20" s="8"/>
      <c r="C20" s="25"/>
      <c r="D20" s="29"/>
      <c r="E20" s="29"/>
      <c r="F20" s="29"/>
      <c r="G20" s="29"/>
      <c r="H20" s="29"/>
      <c r="I20" s="29"/>
      <c r="J20" s="4"/>
      <c r="K20" s="32"/>
      <c r="L20" s="33"/>
      <c r="M20" s="12"/>
      <c r="N20" s="13"/>
    </row>
    <row r="21" spans="2:14" x14ac:dyDescent="0.25">
      <c r="B21" s="8"/>
      <c r="C21" s="28"/>
      <c r="D21" s="29"/>
      <c r="E21" s="29"/>
      <c r="F21" s="29"/>
      <c r="G21" s="29"/>
      <c r="H21" s="29"/>
      <c r="I21" s="29"/>
      <c r="J21" s="4"/>
      <c r="K21" s="30"/>
      <c r="L21" s="31"/>
      <c r="M21" s="12"/>
      <c r="N21" s="34"/>
    </row>
    <row r="22" spans="2:14" x14ac:dyDescent="0.25">
      <c r="B22" s="8"/>
      <c r="C22" s="25"/>
      <c r="D22" s="29"/>
      <c r="E22" s="29"/>
      <c r="F22" s="29"/>
      <c r="G22" s="29"/>
      <c r="H22" s="29"/>
      <c r="I22" s="29"/>
      <c r="J22" s="4"/>
      <c r="K22" s="30"/>
      <c r="L22" s="31"/>
      <c r="M22" s="12"/>
      <c r="N22" s="13"/>
    </row>
    <row r="23" spans="2:14" x14ac:dyDescent="0.25">
      <c r="B23" s="8"/>
      <c r="C23" s="28"/>
      <c r="D23" s="29"/>
      <c r="E23" s="29"/>
      <c r="F23" s="29"/>
      <c r="G23" s="29"/>
      <c r="H23" s="29"/>
      <c r="I23" s="29"/>
      <c r="J23" s="4"/>
      <c r="K23" s="30"/>
      <c r="L23" s="31"/>
      <c r="M23" s="12"/>
      <c r="N23" s="13"/>
    </row>
    <row r="24" spans="2:14" x14ac:dyDescent="0.25">
      <c r="B24" s="8"/>
      <c r="C24" s="25"/>
      <c r="D24" s="29"/>
      <c r="E24" s="29"/>
      <c r="F24" s="29"/>
      <c r="G24" s="29"/>
      <c r="H24" s="29"/>
      <c r="I24" s="29"/>
      <c r="J24" s="4"/>
      <c r="K24" s="30"/>
      <c r="L24" s="31"/>
      <c r="M24" s="12"/>
      <c r="N24" s="13"/>
    </row>
    <row r="25" spans="2:14" x14ac:dyDescent="0.25">
      <c r="B25" s="8"/>
      <c r="C25" s="28"/>
      <c r="D25" s="29"/>
      <c r="E25" s="29"/>
      <c r="F25" s="29"/>
      <c r="G25" s="29"/>
      <c r="H25" s="29"/>
      <c r="I25" s="29"/>
      <c r="J25" s="4"/>
      <c r="K25" s="30"/>
      <c r="L25" s="31"/>
      <c r="M25" s="12"/>
      <c r="N25" s="13"/>
    </row>
    <row r="26" spans="2:14" x14ac:dyDescent="0.25">
      <c r="B26" s="8"/>
      <c r="C26" s="25"/>
      <c r="D26" s="29"/>
      <c r="E26" s="29"/>
      <c r="F26" s="29"/>
      <c r="G26" s="29"/>
      <c r="H26" s="29"/>
      <c r="I26" s="29"/>
      <c r="J26" s="4"/>
      <c r="K26" s="30"/>
      <c r="L26" s="31"/>
      <c r="M26" s="12"/>
      <c r="N26" s="13"/>
    </row>
    <row r="27" spans="2:14" x14ac:dyDescent="0.25">
      <c r="B27" s="8"/>
      <c r="C27" s="28"/>
      <c r="D27" s="29"/>
      <c r="E27" s="29"/>
      <c r="F27" s="29"/>
      <c r="G27" s="29"/>
      <c r="H27" s="29"/>
      <c r="I27" s="29"/>
      <c r="J27" s="4"/>
      <c r="K27" s="30"/>
      <c r="L27" s="31"/>
      <c r="M27" s="12"/>
      <c r="N27" s="13"/>
    </row>
    <row r="28" spans="2:14" ht="13.8" thickBot="1" x14ac:dyDescent="0.3">
      <c r="B28" s="8"/>
      <c r="C28" s="28"/>
      <c r="D28" s="29"/>
      <c r="E28" s="29"/>
      <c r="F28" s="29"/>
      <c r="G28" s="29"/>
      <c r="H28" s="29"/>
      <c r="I28" s="29"/>
      <c r="J28" s="4"/>
      <c r="K28" s="30"/>
      <c r="L28" s="31"/>
      <c r="M28" s="12"/>
      <c r="N28" s="13"/>
    </row>
    <row r="29" spans="2:14" x14ac:dyDescent="0.25">
      <c r="B29" s="8"/>
      <c r="C29" s="35"/>
      <c r="D29" s="36"/>
      <c r="E29" s="36"/>
      <c r="F29" s="36"/>
      <c r="G29" s="36"/>
      <c r="H29" s="36"/>
      <c r="I29" s="36"/>
      <c r="J29" s="37"/>
      <c r="K29" s="38"/>
      <c r="L29" s="39"/>
      <c r="M29" s="12"/>
      <c r="N29" s="13"/>
    </row>
    <row r="30" spans="2:14" ht="13.8" thickBot="1" x14ac:dyDescent="0.3">
      <c r="B30" s="8"/>
      <c r="C30" s="8"/>
      <c r="D30" s="4"/>
      <c r="E30" s="4"/>
      <c r="F30" s="4"/>
      <c r="G30" s="4"/>
      <c r="H30" s="4"/>
      <c r="I30" s="4"/>
      <c r="J30" s="4"/>
      <c r="K30" s="40">
        <f>SUM(K19:K29)</f>
        <v>0</v>
      </c>
      <c r="L30" s="41">
        <f>SUM(L19:L29)</f>
        <v>0</v>
      </c>
      <c r="M30" s="12"/>
      <c r="N30" s="42"/>
    </row>
    <row r="31" spans="2:14" ht="14.4" thickTop="1" thickBot="1" x14ac:dyDescent="0.3">
      <c r="B31" s="8"/>
      <c r="C31" s="43"/>
      <c r="D31" s="14"/>
      <c r="E31" s="14"/>
      <c r="F31" s="14"/>
      <c r="G31" s="14"/>
      <c r="H31" s="14"/>
      <c r="I31" s="14"/>
      <c r="J31" s="14"/>
      <c r="K31" s="44"/>
      <c r="L31" s="45">
        <f>+L30-K30</f>
        <v>0</v>
      </c>
      <c r="M31" s="12"/>
    </row>
    <row r="32" spans="2:14" x14ac:dyDescent="0.25">
      <c r="B32" s="8"/>
      <c r="C32" s="4"/>
      <c r="D32" s="4"/>
      <c r="E32" s="4"/>
      <c r="F32" s="4"/>
      <c r="G32" s="4"/>
      <c r="H32" s="4"/>
      <c r="I32" s="4"/>
      <c r="J32" s="4"/>
      <c r="K32" s="4"/>
      <c r="L32" s="4"/>
      <c r="M32" s="12"/>
    </row>
    <row r="33" spans="2:14" x14ac:dyDescent="0.25">
      <c r="B33" s="8"/>
      <c r="C33" s="598" t="s">
        <v>226</v>
      </c>
      <c r="D33" s="598"/>
      <c r="E33" s="4"/>
      <c r="F33" s="4"/>
      <c r="G33" s="4"/>
      <c r="H33" s="4"/>
      <c r="I33" s="4"/>
      <c r="J33" s="4"/>
      <c r="K33" s="4"/>
      <c r="L33" s="46"/>
      <c r="M33" s="12"/>
    </row>
    <row r="34" spans="2:14" x14ac:dyDescent="0.25">
      <c r="B34" s="8"/>
      <c r="C34" s="4"/>
      <c r="D34" s="4"/>
      <c r="E34" s="4"/>
      <c r="F34" s="4"/>
      <c r="G34" s="4"/>
      <c r="H34" s="4"/>
      <c r="I34" s="4"/>
      <c r="J34" s="4"/>
      <c r="K34" s="4"/>
      <c r="L34" s="46"/>
      <c r="M34" s="12"/>
    </row>
    <row r="35" spans="2:14" x14ac:dyDescent="0.25">
      <c r="B35" s="8"/>
      <c r="C35" s="4"/>
      <c r="D35" s="4"/>
      <c r="E35" s="4"/>
      <c r="F35" s="4"/>
      <c r="G35" s="4"/>
      <c r="H35" s="4"/>
      <c r="I35" s="4"/>
      <c r="J35" s="4"/>
      <c r="K35" s="4"/>
      <c r="L35" s="46"/>
      <c r="M35" s="12"/>
    </row>
    <row r="36" spans="2:14" x14ac:dyDescent="0.25">
      <c r="B36" s="8"/>
      <c r="C36" s="4"/>
      <c r="D36" s="4"/>
      <c r="E36" s="4"/>
      <c r="F36" s="4"/>
      <c r="G36" s="4"/>
      <c r="H36" s="4"/>
      <c r="I36" s="4"/>
      <c r="J36" s="4"/>
      <c r="K36" s="4"/>
      <c r="L36" s="46"/>
      <c r="M36" s="12"/>
    </row>
    <row r="37" spans="2:14" x14ac:dyDescent="0.25">
      <c r="B37" s="8"/>
      <c r="C37" s="4"/>
      <c r="D37" s="4"/>
      <c r="E37" s="4"/>
      <c r="F37" s="4"/>
      <c r="G37" s="4"/>
      <c r="H37" s="4"/>
      <c r="I37" s="4"/>
      <c r="J37" s="4"/>
      <c r="K37" s="4"/>
      <c r="L37" s="46"/>
      <c r="M37" s="12"/>
    </row>
    <row r="38" spans="2:14" x14ac:dyDescent="0.25">
      <c r="B38" s="8"/>
      <c r="C38" s="4"/>
      <c r="D38" s="4"/>
      <c r="E38" s="4"/>
      <c r="F38" s="4"/>
      <c r="G38" s="4"/>
      <c r="H38" s="4"/>
      <c r="I38" s="4"/>
      <c r="J38" s="4"/>
      <c r="K38" s="4"/>
      <c r="L38" s="46"/>
      <c r="M38" s="12"/>
    </row>
    <row r="39" spans="2:14" x14ac:dyDescent="0.25">
      <c r="B39" s="11"/>
      <c r="C39" s="9" t="s">
        <v>414</v>
      </c>
      <c r="D39" s="9"/>
      <c r="E39" s="9"/>
      <c r="F39" s="9"/>
      <c r="G39" s="9"/>
      <c r="H39" s="9"/>
      <c r="I39" s="9"/>
      <c r="J39" s="9"/>
      <c r="K39" s="9"/>
      <c r="L39" s="46"/>
      <c r="M39" s="12"/>
    </row>
    <row r="40" spans="2:14" x14ac:dyDescent="0.25">
      <c r="B40" s="11"/>
      <c r="C40" s="9"/>
      <c r="D40" s="9"/>
      <c r="E40" s="9"/>
      <c r="F40" s="9"/>
      <c r="G40" s="9"/>
      <c r="H40" s="9"/>
      <c r="I40" s="9"/>
      <c r="J40" s="9"/>
      <c r="K40" s="9"/>
      <c r="L40" s="46"/>
      <c r="M40" s="12"/>
      <c r="N40" s="131"/>
    </row>
    <row r="41" spans="2:14" x14ac:dyDescent="0.25">
      <c r="B41" s="11"/>
      <c r="C41" s="9" t="s">
        <v>428</v>
      </c>
      <c r="D41" s="9"/>
      <c r="E41" s="9"/>
      <c r="F41" s="9"/>
      <c r="G41" s="9"/>
      <c r="H41" s="9"/>
      <c r="I41" s="9"/>
      <c r="J41" s="9"/>
      <c r="K41" s="9"/>
      <c r="L41" s="46"/>
      <c r="M41" s="12"/>
    </row>
    <row r="42" spans="2:14" x14ac:dyDescent="0.25">
      <c r="B42" s="11"/>
      <c r="C42" s="9" t="s">
        <v>429</v>
      </c>
      <c r="D42" s="9"/>
      <c r="E42" s="9"/>
      <c r="F42" s="9"/>
      <c r="G42" s="9"/>
      <c r="H42" s="9"/>
      <c r="I42" s="9"/>
      <c r="J42" s="9"/>
      <c r="K42" s="9"/>
      <c r="L42" s="46"/>
      <c r="M42" s="12"/>
    </row>
    <row r="43" spans="2:14" x14ac:dyDescent="0.25">
      <c r="B43" s="11"/>
      <c r="C43" s="9" t="s">
        <v>430</v>
      </c>
      <c r="D43" s="9"/>
      <c r="E43" s="9"/>
      <c r="F43" s="9"/>
      <c r="G43" s="9"/>
      <c r="H43" s="9"/>
      <c r="I43" s="9"/>
      <c r="J43" s="9"/>
      <c r="K43" s="9"/>
      <c r="L43" s="46"/>
      <c r="M43" s="12"/>
    </row>
    <row r="44" spans="2:14" x14ac:dyDescent="0.25">
      <c r="B44" s="11"/>
      <c r="C44" s="9"/>
      <c r="D44" s="9"/>
      <c r="E44" s="9"/>
      <c r="F44" s="9"/>
      <c r="G44" s="9"/>
      <c r="H44" s="9"/>
      <c r="I44" s="9"/>
      <c r="J44" s="9"/>
      <c r="K44" s="9"/>
      <c r="L44" s="46"/>
      <c r="M44" s="12"/>
    </row>
    <row r="45" spans="2:14" x14ac:dyDescent="0.25">
      <c r="B45" s="11"/>
      <c r="C45" s="124" t="s">
        <v>415</v>
      </c>
      <c r="D45" s="9"/>
      <c r="E45" s="9"/>
      <c r="F45" s="9"/>
      <c r="G45" s="9"/>
      <c r="H45" s="9"/>
      <c r="I45" s="9" t="s">
        <v>416</v>
      </c>
      <c r="J45" s="125"/>
      <c r="K45" s="9"/>
      <c r="L45" s="4"/>
      <c r="M45" s="12"/>
    </row>
    <row r="46" spans="2:14" x14ac:dyDescent="0.25">
      <c r="B46" s="11"/>
      <c r="C46" s="9"/>
      <c r="D46" s="9"/>
      <c r="E46" s="9"/>
      <c r="F46" s="9"/>
      <c r="G46" s="9"/>
      <c r="H46" s="9"/>
      <c r="I46" s="9" t="s">
        <v>417</v>
      </c>
      <c r="J46" s="125"/>
      <c r="K46" s="9"/>
      <c r="L46" s="4"/>
      <c r="M46" s="12"/>
    </row>
    <row r="47" spans="2:14" ht="13.8" thickBot="1" x14ac:dyDescent="0.3">
      <c r="B47" s="43"/>
      <c r="C47" s="14"/>
      <c r="D47" s="14"/>
      <c r="E47" s="14"/>
      <c r="F47" s="14"/>
      <c r="G47" s="14"/>
      <c r="H47" s="14"/>
      <c r="I47" s="14"/>
      <c r="J47" s="14"/>
      <c r="K47" s="14"/>
      <c r="L47" s="132"/>
      <c r="M47" s="49"/>
    </row>
    <row r="49" spans="8:8" x14ac:dyDescent="0.25">
      <c r="H49" s="4"/>
    </row>
  </sheetData>
  <mergeCells count="4">
    <mergeCell ref="B4:L4"/>
    <mergeCell ref="B5:L5"/>
    <mergeCell ref="C33:D33"/>
    <mergeCell ref="B6:D6"/>
  </mergeCells>
  <phoneticPr fontId="0" type="noConversion"/>
  <printOptions horizontalCentered="1"/>
  <pageMargins left="0" right="0" top="0.75" bottom="0.25" header="0.5" footer="0.27"/>
  <pageSetup scale="87"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0"/>
  </sheetPr>
  <dimension ref="B1:N51"/>
  <sheetViews>
    <sheetView zoomScaleNormal="75" workbookViewId="0">
      <selection activeCell="D23" sqref="D23"/>
    </sheetView>
  </sheetViews>
  <sheetFormatPr defaultColWidth="7.88671875" defaultRowHeight="13.2" x14ac:dyDescent="0.25"/>
  <cols>
    <col min="1" max="1" width="7.88671875" style="1" customWidth="1"/>
    <col min="2" max="2" width="6.44140625" style="1" customWidth="1"/>
    <col min="3" max="3" width="46.5546875" style="1" customWidth="1"/>
    <col min="4" max="9" width="7.109375" style="1" customWidth="1"/>
    <col min="10" max="10" width="1.44140625" style="1" customWidth="1"/>
    <col min="11" max="12" width="10.88671875" style="1" customWidth="1"/>
    <col min="13" max="13" width="5" style="1" customWidth="1"/>
    <col min="14" max="14" width="12.44140625" style="1" bestFit="1" customWidth="1"/>
    <col min="15" max="16384" width="7.88671875" style="1"/>
  </cols>
  <sheetData>
    <row r="1" spans="2:14" x14ac:dyDescent="0.25">
      <c r="I1" s="374" t="s">
        <v>613</v>
      </c>
      <c r="J1" s="349"/>
      <c r="K1" s="375"/>
      <c r="L1" s="375"/>
    </row>
    <row r="2" spans="2:14" ht="25.5" customHeight="1" x14ac:dyDescent="0.25">
      <c r="I2" s="374" t="s">
        <v>614</v>
      </c>
      <c r="J2" s="349"/>
      <c r="K2" s="375"/>
      <c r="L2" s="375"/>
    </row>
    <row r="3" spans="2:14" ht="13.8" thickBot="1" x14ac:dyDescent="0.3"/>
    <row r="4" spans="2:14" ht="15.6" x14ac:dyDescent="0.3">
      <c r="B4" s="594" t="str">
        <f>'#S-1 Current Year to Prior Year'!B4:L4</f>
        <v>PEACHTREE STATE UNIVERSITY</v>
      </c>
      <c r="C4" s="595"/>
      <c r="D4" s="595"/>
      <c r="E4" s="595"/>
      <c r="F4" s="595"/>
      <c r="G4" s="595"/>
      <c r="H4" s="595"/>
      <c r="I4" s="595"/>
      <c r="J4" s="595"/>
      <c r="K4" s="595"/>
      <c r="L4" s="595"/>
      <c r="M4" s="6"/>
    </row>
    <row r="5" spans="2:14" ht="15.6" x14ac:dyDescent="0.3">
      <c r="B5" s="596" t="s">
        <v>193</v>
      </c>
      <c r="C5" s="597"/>
      <c r="D5" s="597"/>
      <c r="E5" s="597"/>
      <c r="F5" s="597"/>
      <c r="G5" s="597"/>
      <c r="H5" s="597"/>
      <c r="I5" s="597"/>
      <c r="J5" s="597"/>
      <c r="K5" s="597"/>
      <c r="L5" s="597"/>
      <c r="M5" s="7"/>
    </row>
    <row r="6" spans="2:14" ht="15.6" x14ac:dyDescent="0.3">
      <c r="B6" s="599" t="s">
        <v>201</v>
      </c>
      <c r="C6" s="600"/>
      <c r="D6" s="600"/>
      <c r="E6" s="5"/>
      <c r="F6" s="5"/>
      <c r="G6" s="5"/>
      <c r="H6" s="5"/>
      <c r="I6" s="5"/>
      <c r="J6" s="5"/>
      <c r="K6" s="5"/>
      <c r="L6" s="5"/>
      <c r="M6" s="7"/>
    </row>
    <row r="7" spans="2:14" ht="15.6" x14ac:dyDescent="0.3">
      <c r="B7" s="8" t="s">
        <v>298</v>
      </c>
      <c r="C7" s="9"/>
      <c r="D7" s="9"/>
      <c r="E7" s="9"/>
      <c r="F7" s="4"/>
      <c r="G7" s="4"/>
      <c r="H7" s="10" t="s">
        <v>421</v>
      </c>
      <c r="I7" s="4"/>
      <c r="J7" s="4"/>
      <c r="K7" s="4"/>
      <c r="L7" s="4"/>
      <c r="M7" s="7"/>
    </row>
    <row r="8" spans="2:14" ht="15.6" x14ac:dyDescent="0.3">
      <c r="B8" s="11" t="s">
        <v>379</v>
      </c>
      <c r="C8" s="5"/>
      <c r="D8" s="5"/>
      <c r="E8" s="5"/>
      <c r="F8" s="5"/>
      <c r="G8" s="5"/>
      <c r="H8" s="5"/>
      <c r="I8" s="5"/>
      <c r="J8" s="5"/>
      <c r="K8" s="5"/>
      <c r="L8" s="5"/>
      <c r="M8" s="12"/>
      <c r="N8" s="13"/>
    </row>
    <row r="9" spans="2:14" x14ac:dyDescent="0.25">
      <c r="B9" s="8"/>
      <c r="C9" s="4"/>
      <c r="D9" s="4"/>
      <c r="E9" s="4"/>
      <c r="F9" s="4"/>
      <c r="G9" s="4"/>
      <c r="H9" s="4"/>
      <c r="I9" s="4"/>
      <c r="J9" s="4"/>
      <c r="K9" s="4"/>
      <c r="L9" s="4"/>
      <c r="M9" s="12"/>
      <c r="N9" s="13"/>
    </row>
    <row r="10" spans="2:14" x14ac:dyDescent="0.25">
      <c r="B10" s="8"/>
      <c r="C10" s="4"/>
      <c r="D10" s="4"/>
      <c r="E10" s="4"/>
      <c r="F10" s="4"/>
      <c r="G10" s="4"/>
      <c r="H10" s="4"/>
      <c r="I10" s="4"/>
      <c r="J10" s="4"/>
      <c r="K10" s="4"/>
      <c r="L10" s="4"/>
      <c r="M10" s="12"/>
      <c r="N10" s="13"/>
    </row>
    <row r="11" spans="2:14" ht="13.8" thickBot="1" x14ac:dyDescent="0.3">
      <c r="B11" s="8"/>
      <c r="C11" s="14" t="s">
        <v>204</v>
      </c>
      <c r="D11" s="14"/>
      <c r="E11" s="14"/>
      <c r="F11" s="14" t="s">
        <v>205</v>
      </c>
      <c r="G11" s="14"/>
      <c r="H11" s="14"/>
      <c r="I11" s="14"/>
      <c r="J11" s="14"/>
      <c r="K11" s="14"/>
      <c r="L11" s="14"/>
      <c r="M11" s="12"/>
      <c r="N11" s="13"/>
    </row>
    <row r="12" spans="2:14" x14ac:dyDescent="0.25">
      <c r="B12" s="8"/>
      <c r="C12" s="4"/>
      <c r="D12" s="4"/>
      <c r="E12" s="4"/>
      <c r="F12" s="4"/>
      <c r="G12" s="4"/>
      <c r="H12" s="4"/>
      <c r="I12" s="4"/>
      <c r="J12" s="4"/>
      <c r="K12" s="4"/>
      <c r="L12" s="4"/>
      <c r="M12" s="12"/>
      <c r="N12" s="13"/>
    </row>
    <row r="13" spans="2:14" x14ac:dyDescent="0.25">
      <c r="B13" s="8"/>
      <c r="C13" s="4"/>
      <c r="D13" s="4"/>
      <c r="E13" s="4"/>
      <c r="F13" s="4"/>
      <c r="G13" s="4"/>
      <c r="H13" s="4"/>
      <c r="I13" s="4"/>
      <c r="J13" s="4"/>
      <c r="K13" s="4"/>
      <c r="L13" s="4"/>
      <c r="M13" s="12"/>
      <c r="N13" s="13"/>
    </row>
    <row r="14" spans="2:14" x14ac:dyDescent="0.25">
      <c r="B14" s="8"/>
      <c r="C14" s="4"/>
      <c r="D14" s="4"/>
      <c r="E14" s="4"/>
      <c r="F14" s="4"/>
      <c r="G14" s="4"/>
      <c r="H14" s="4"/>
      <c r="I14" s="4"/>
      <c r="J14" s="4"/>
      <c r="K14" s="4"/>
      <c r="L14" s="4"/>
      <c r="M14" s="12"/>
      <c r="N14" s="13"/>
    </row>
    <row r="15" spans="2:14" ht="13.8" thickBot="1" x14ac:dyDescent="0.3">
      <c r="B15" s="8"/>
      <c r="C15" s="4"/>
      <c r="D15" s="4"/>
      <c r="E15" s="4"/>
      <c r="F15" s="4"/>
      <c r="G15" s="4"/>
      <c r="H15" s="4"/>
      <c r="I15" s="4"/>
      <c r="J15" s="4"/>
      <c r="K15" s="4"/>
      <c r="L15" s="4"/>
      <c r="M15" s="12"/>
      <c r="N15" s="13"/>
    </row>
    <row r="16" spans="2:14" x14ac:dyDescent="0.25">
      <c r="B16" s="15" t="s">
        <v>206</v>
      </c>
      <c r="C16" s="16" t="s">
        <v>207</v>
      </c>
      <c r="D16" s="17" t="s">
        <v>208</v>
      </c>
      <c r="E16" s="17" t="s">
        <v>209</v>
      </c>
      <c r="F16" s="17" t="s">
        <v>210</v>
      </c>
      <c r="G16" s="17" t="s">
        <v>211</v>
      </c>
      <c r="H16" s="17" t="s">
        <v>212</v>
      </c>
      <c r="I16" s="17" t="s">
        <v>213</v>
      </c>
      <c r="J16" s="17"/>
      <c r="K16" s="17" t="s">
        <v>214</v>
      </c>
      <c r="L16" s="18" t="s">
        <v>214</v>
      </c>
      <c r="M16" s="12"/>
      <c r="N16" s="13"/>
    </row>
    <row r="17" spans="2:14" x14ac:dyDescent="0.25">
      <c r="B17" s="8"/>
      <c r="C17" s="8"/>
      <c r="D17" s="4"/>
      <c r="E17" s="4"/>
      <c r="F17" s="4"/>
      <c r="G17" s="4"/>
      <c r="H17" s="19" t="s">
        <v>712</v>
      </c>
      <c r="I17" s="19" t="s">
        <v>215</v>
      </c>
      <c r="J17" s="4"/>
      <c r="K17" s="19" t="s">
        <v>216</v>
      </c>
      <c r="L17" s="20" t="s">
        <v>217</v>
      </c>
      <c r="M17" s="12"/>
      <c r="N17" s="13"/>
    </row>
    <row r="18" spans="2:14" ht="6.75" customHeight="1" thickBot="1" x14ac:dyDescent="0.3">
      <c r="B18" s="8"/>
      <c r="C18" s="21"/>
      <c r="D18" s="22"/>
      <c r="E18" s="22"/>
      <c r="F18" s="22"/>
      <c r="G18" s="22"/>
      <c r="H18" s="22"/>
      <c r="I18" s="22"/>
      <c r="J18" s="22"/>
      <c r="K18" s="23"/>
      <c r="L18" s="24"/>
      <c r="M18" s="12"/>
      <c r="N18" s="13"/>
    </row>
    <row r="19" spans="2:14" ht="13.8" thickTop="1" x14ac:dyDescent="0.25">
      <c r="B19" s="8" t="s">
        <v>299</v>
      </c>
      <c r="C19" s="540" t="s">
        <v>728</v>
      </c>
      <c r="D19" s="4"/>
      <c r="E19" s="4"/>
      <c r="F19" s="4"/>
      <c r="G19" s="4"/>
      <c r="H19" s="4"/>
      <c r="I19" s="4"/>
      <c r="J19" s="4"/>
      <c r="K19" s="26"/>
      <c r="L19" s="27"/>
      <c r="M19" s="12"/>
      <c r="N19" s="13"/>
    </row>
    <row r="20" spans="2:14" x14ac:dyDescent="0.25">
      <c r="B20" s="8"/>
      <c r="C20" s="541">
        <v>727198</v>
      </c>
      <c r="D20" s="29" t="s">
        <v>241</v>
      </c>
      <c r="E20" s="29" t="s">
        <v>221</v>
      </c>
      <c r="F20" s="29" t="s">
        <v>241</v>
      </c>
      <c r="G20" s="29" t="s">
        <v>241</v>
      </c>
      <c r="H20" s="29">
        <v>2017</v>
      </c>
      <c r="I20" s="29"/>
      <c r="J20" s="4"/>
      <c r="K20" s="30">
        <v>10000</v>
      </c>
      <c r="L20" s="31"/>
      <c r="M20" s="12"/>
      <c r="N20" s="13"/>
    </row>
    <row r="21" spans="2:14" x14ac:dyDescent="0.25">
      <c r="B21" s="8" t="s">
        <v>299</v>
      </c>
      <c r="C21" s="540" t="s">
        <v>730</v>
      </c>
      <c r="D21" s="29"/>
      <c r="E21" s="29"/>
      <c r="F21" s="29"/>
      <c r="G21" s="29"/>
      <c r="H21" s="505" t="s">
        <v>95</v>
      </c>
      <c r="I21" s="29"/>
      <c r="J21" s="4"/>
      <c r="K21" s="32"/>
      <c r="L21" s="33"/>
      <c r="M21" s="12"/>
      <c r="N21" s="13"/>
    </row>
    <row r="22" spans="2:14" x14ac:dyDescent="0.25">
      <c r="B22" s="8"/>
      <c r="C22" s="541" t="s">
        <v>729</v>
      </c>
      <c r="D22" s="29" t="s">
        <v>241</v>
      </c>
      <c r="E22" s="29" t="s">
        <v>221</v>
      </c>
      <c r="F22" s="29" t="s">
        <v>241</v>
      </c>
      <c r="G22" s="29" t="s">
        <v>241</v>
      </c>
      <c r="H22" s="505">
        <v>2017</v>
      </c>
      <c r="I22" s="29"/>
      <c r="J22" s="4"/>
      <c r="K22" s="30"/>
      <c r="L22" s="31">
        <v>10000</v>
      </c>
      <c r="M22" s="12"/>
      <c r="N22" s="34"/>
    </row>
    <row r="23" spans="2:14" s="469" customFormat="1" x14ac:dyDescent="0.25">
      <c r="B23" s="8"/>
      <c r="C23" s="540" t="s">
        <v>731</v>
      </c>
      <c r="D23" s="516"/>
      <c r="E23" s="516"/>
      <c r="F23" s="516"/>
      <c r="G23" s="516"/>
      <c r="H23" s="516"/>
      <c r="I23" s="516"/>
      <c r="J23" s="474"/>
      <c r="K23" s="32"/>
      <c r="L23" s="33"/>
      <c r="M23" s="12"/>
      <c r="N23" s="470"/>
    </row>
    <row r="24" spans="2:14" s="469" customFormat="1" x14ac:dyDescent="0.25">
      <c r="B24" s="8"/>
      <c r="C24" s="541" t="s">
        <v>736</v>
      </c>
      <c r="D24" s="516"/>
      <c r="E24" s="516"/>
      <c r="F24" s="516"/>
      <c r="G24" s="516"/>
      <c r="H24" s="516"/>
      <c r="I24" s="516"/>
      <c r="J24" s="474"/>
      <c r="K24" s="30"/>
      <c r="L24" s="31"/>
      <c r="M24" s="12"/>
      <c r="N24" s="34"/>
    </row>
    <row r="25" spans="2:14" s="469" customFormat="1" x14ac:dyDescent="0.25">
      <c r="B25" s="8"/>
      <c r="C25" s="540" t="s">
        <v>732</v>
      </c>
      <c r="D25" s="516"/>
      <c r="E25" s="516"/>
      <c r="F25" s="516"/>
      <c r="G25" s="516"/>
      <c r="H25" s="516"/>
      <c r="I25" s="516"/>
      <c r="J25" s="474"/>
      <c r="K25" s="32"/>
      <c r="L25" s="33"/>
      <c r="M25" s="12"/>
      <c r="N25" s="470"/>
    </row>
    <row r="26" spans="2:14" s="469" customFormat="1" x14ac:dyDescent="0.25">
      <c r="B26" s="8"/>
      <c r="C26" s="541" t="s">
        <v>735</v>
      </c>
      <c r="D26" s="516"/>
      <c r="E26" s="516"/>
      <c r="F26" s="516"/>
      <c r="G26" s="516"/>
      <c r="H26" s="516"/>
      <c r="I26" s="516"/>
      <c r="J26" s="474"/>
      <c r="K26" s="30"/>
      <c r="L26" s="31"/>
      <c r="M26" s="12"/>
      <c r="N26" s="34"/>
    </row>
    <row r="27" spans="2:14" s="469" customFormat="1" x14ac:dyDescent="0.25">
      <c r="B27" s="8"/>
      <c r="C27" s="540" t="s">
        <v>733</v>
      </c>
      <c r="D27" s="516"/>
      <c r="E27" s="516"/>
      <c r="F27" s="516"/>
      <c r="G27" s="516"/>
      <c r="H27" s="516"/>
      <c r="I27" s="516"/>
      <c r="J27" s="474"/>
      <c r="K27" s="32"/>
      <c r="L27" s="33"/>
      <c r="M27" s="12"/>
      <c r="N27" s="470"/>
    </row>
    <row r="28" spans="2:14" s="469" customFormat="1" x14ac:dyDescent="0.25">
      <c r="B28" s="8"/>
      <c r="C28" s="541" t="s">
        <v>734</v>
      </c>
      <c r="D28" s="516"/>
      <c r="E28" s="516"/>
      <c r="F28" s="516"/>
      <c r="G28" s="516"/>
      <c r="H28" s="516"/>
      <c r="I28" s="516"/>
      <c r="J28" s="474"/>
      <c r="K28" s="30"/>
      <c r="L28" s="31"/>
      <c r="M28" s="12"/>
      <c r="N28" s="34"/>
    </row>
    <row r="29" spans="2:14" ht="13.8" thickBot="1" x14ac:dyDescent="0.3">
      <c r="B29" s="8"/>
      <c r="C29" s="541"/>
      <c r="D29" s="29"/>
      <c r="E29" s="29"/>
      <c r="F29" s="29"/>
      <c r="G29" s="29"/>
      <c r="H29" s="29"/>
      <c r="I29" s="29"/>
      <c r="J29" s="4"/>
      <c r="K29" s="30"/>
      <c r="L29" s="31"/>
      <c r="M29" s="12"/>
      <c r="N29" s="13"/>
    </row>
    <row r="30" spans="2:14" x14ac:dyDescent="0.25">
      <c r="B30" s="8"/>
      <c r="C30" s="35"/>
      <c r="D30" s="36"/>
      <c r="E30" s="36"/>
      <c r="F30" s="36"/>
      <c r="G30" s="36"/>
      <c r="H30" s="36"/>
      <c r="I30" s="36"/>
      <c r="J30" s="37"/>
      <c r="K30" s="38"/>
      <c r="L30" s="39"/>
      <c r="M30" s="12"/>
      <c r="N30" s="13"/>
    </row>
    <row r="31" spans="2:14" ht="13.8" thickBot="1" x14ac:dyDescent="0.3">
      <c r="B31" s="8"/>
      <c r="C31" s="8"/>
      <c r="D31" s="4"/>
      <c r="E31" s="4"/>
      <c r="F31" s="4"/>
      <c r="G31" s="4"/>
      <c r="H31" s="4"/>
      <c r="I31" s="4"/>
      <c r="J31" s="4"/>
      <c r="K31" s="40">
        <f>SUM(K20:K30)</f>
        <v>10000</v>
      </c>
      <c r="L31" s="41">
        <f>SUM(L20:L30)</f>
        <v>10000</v>
      </c>
      <c r="M31" s="12"/>
      <c r="N31" s="42"/>
    </row>
    <row r="32" spans="2:14" ht="14.4" thickTop="1" thickBot="1" x14ac:dyDescent="0.3">
      <c r="B32" s="8"/>
      <c r="C32" s="43"/>
      <c r="D32" s="14"/>
      <c r="E32" s="14"/>
      <c r="F32" s="14"/>
      <c r="G32" s="14"/>
      <c r="H32" s="14"/>
      <c r="I32" s="14"/>
      <c r="J32" s="14"/>
      <c r="K32" s="44"/>
      <c r="L32" s="45">
        <f>+L31-K31</f>
        <v>0</v>
      </c>
      <c r="M32" s="12"/>
    </row>
    <row r="33" spans="2:13" x14ac:dyDescent="0.25">
      <c r="B33" s="8"/>
      <c r="C33" s="4"/>
      <c r="D33" s="4"/>
      <c r="E33" s="4"/>
      <c r="F33" s="4"/>
      <c r="G33" s="4"/>
      <c r="H33" s="4"/>
      <c r="I33" s="4"/>
      <c r="J33" s="4"/>
      <c r="K33" s="4"/>
      <c r="L33" s="4"/>
      <c r="M33" s="12"/>
    </row>
    <row r="34" spans="2:13" x14ac:dyDescent="0.25">
      <c r="B34" s="8"/>
      <c r="C34" s="598" t="s">
        <v>226</v>
      </c>
      <c r="D34" s="598"/>
      <c r="E34" s="4"/>
      <c r="F34" s="4"/>
      <c r="G34" s="4"/>
      <c r="H34" s="4"/>
      <c r="I34" s="4"/>
      <c r="J34" s="4"/>
      <c r="K34" s="4"/>
      <c r="L34" s="46"/>
      <c r="M34" s="12"/>
    </row>
    <row r="35" spans="2:13" x14ac:dyDescent="0.25">
      <c r="B35" s="8"/>
      <c r="C35" s="4" t="s">
        <v>303</v>
      </c>
      <c r="D35" s="4"/>
      <c r="E35" s="4"/>
      <c r="F35" s="4"/>
      <c r="G35" s="4"/>
      <c r="H35" s="4"/>
      <c r="I35" s="4"/>
      <c r="J35" s="4"/>
      <c r="K35" s="4"/>
      <c r="L35" s="46"/>
      <c r="M35" s="12"/>
    </row>
    <row r="36" spans="2:13" x14ac:dyDescent="0.25">
      <c r="B36" s="8"/>
      <c r="C36" s="4"/>
      <c r="D36" s="4"/>
      <c r="E36" s="4"/>
      <c r="F36" s="4"/>
      <c r="G36" s="4"/>
      <c r="H36" s="4"/>
      <c r="I36" s="4"/>
      <c r="J36" s="4"/>
      <c r="K36" s="4"/>
      <c r="L36" s="46"/>
      <c r="M36" s="12"/>
    </row>
    <row r="37" spans="2:13" x14ac:dyDescent="0.25">
      <c r="B37" s="8"/>
      <c r="C37" s="9" t="s">
        <v>414</v>
      </c>
      <c r="D37" s="4" t="s">
        <v>301</v>
      </c>
      <c r="E37" s="4"/>
      <c r="G37" s="4"/>
      <c r="H37" s="4"/>
      <c r="I37" s="4"/>
      <c r="J37" s="4"/>
      <c r="K37" s="4"/>
      <c r="L37" s="56"/>
      <c r="M37" s="12"/>
    </row>
    <row r="38" spans="2:13" x14ac:dyDescent="0.25">
      <c r="B38" s="8"/>
      <c r="C38" s="4"/>
      <c r="D38" s="4"/>
      <c r="E38" s="4"/>
      <c r="F38" s="4"/>
      <c r="G38" s="4"/>
      <c r="H38" s="4"/>
      <c r="I38" s="4"/>
      <c r="J38" s="4"/>
      <c r="K38" s="4"/>
      <c r="L38" s="56"/>
      <c r="M38" s="12"/>
    </row>
    <row r="39" spans="2:13" x14ac:dyDescent="0.25">
      <c r="B39" s="8"/>
      <c r="C39" s="9" t="s">
        <v>418</v>
      </c>
      <c r="D39" s="4" t="s">
        <v>302</v>
      </c>
      <c r="E39" s="4"/>
      <c r="F39" s="4"/>
      <c r="G39" s="4"/>
      <c r="H39" s="4"/>
      <c r="M39" s="12"/>
    </row>
    <row r="40" spans="2:13" x14ac:dyDescent="0.25">
      <c r="B40" s="8"/>
      <c r="C40" s="4"/>
      <c r="D40" s="4"/>
      <c r="E40" s="4"/>
      <c r="F40" s="4"/>
      <c r="G40" s="4"/>
      <c r="H40" s="4"/>
      <c r="I40" s="124" t="s">
        <v>416</v>
      </c>
      <c r="J40" s="128"/>
      <c r="K40" s="124"/>
      <c r="L40" s="139" t="s">
        <v>484</v>
      </c>
      <c r="M40" s="12"/>
    </row>
    <row r="41" spans="2:13" x14ac:dyDescent="0.25">
      <c r="B41" s="8"/>
      <c r="C41" s="4"/>
      <c r="D41" s="4"/>
      <c r="E41" s="4"/>
      <c r="F41" s="4"/>
      <c r="G41" s="4"/>
      <c r="H41" s="4"/>
      <c r="I41" s="124" t="s">
        <v>417</v>
      </c>
      <c r="J41" s="128"/>
      <c r="K41" s="124"/>
      <c r="L41" s="56"/>
      <c r="M41" s="12"/>
    </row>
    <row r="42" spans="2:13" x14ac:dyDescent="0.25">
      <c r="B42" s="8"/>
      <c r="C42" s="4"/>
      <c r="D42" s="4"/>
      <c r="E42" s="4"/>
      <c r="F42" s="4"/>
      <c r="G42" s="4"/>
      <c r="H42" s="4"/>
      <c r="I42" s="4"/>
      <c r="J42" s="4"/>
      <c r="K42" s="4"/>
      <c r="L42" s="46"/>
      <c r="M42" s="12"/>
    </row>
    <row r="43" spans="2:13" ht="13.8" thickBot="1" x14ac:dyDescent="0.3">
      <c r="B43" s="43"/>
      <c r="C43" s="14"/>
      <c r="D43" s="14"/>
      <c r="E43" s="14"/>
      <c r="F43" s="14"/>
      <c r="G43" s="14"/>
      <c r="H43" s="14"/>
      <c r="I43" s="14"/>
      <c r="J43" s="14"/>
      <c r="K43" s="14"/>
      <c r="L43" s="48"/>
      <c r="M43" s="49"/>
    </row>
    <row r="45" spans="2:13" x14ac:dyDescent="0.25">
      <c r="C45" s="4"/>
      <c r="D45" s="4"/>
      <c r="H45" s="4"/>
      <c r="I45" s="4"/>
      <c r="J45" s="4"/>
      <c r="K45" s="4"/>
      <c r="L45" s="4"/>
      <c r="M45" s="4"/>
    </row>
    <row r="46" spans="2:13" x14ac:dyDescent="0.25">
      <c r="C46" s="129"/>
      <c r="D46" s="4"/>
      <c r="H46" s="4"/>
      <c r="I46" s="4"/>
      <c r="J46" s="4"/>
      <c r="K46" s="4"/>
      <c r="L46" s="4"/>
      <c r="M46" s="4"/>
    </row>
    <row r="47" spans="2:13" x14ac:dyDescent="0.25">
      <c r="C47" s="4"/>
      <c r="D47" s="4"/>
      <c r="H47" s="4"/>
      <c r="I47" s="4"/>
      <c r="J47" s="4"/>
      <c r="K47" s="4"/>
      <c r="L47" s="4"/>
      <c r="M47" s="4"/>
    </row>
    <row r="48" spans="2:13" x14ac:dyDescent="0.25">
      <c r="C48" s="4"/>
      <c r="D48" s="4"/>
      <c r="H48" s="4"/>
      <c r="I48" s="4"/>
      <c r="J48" s="4"/>
      <c r="K48" s="4"/>
      <c r="L48" s="4"/>
      <c r="M48" s="4"/>
    </row>
    <row r="49" spans="3:13" x14ac:dyDescent="0.25">
      <c r="C49" s="4"/>
      <c r="D49" s="4"/>
      <c r="H49" s="4"/>
      <c r="I49" s="4"/>
      <c r="J49" s="4"/>
      <c r="K49" s="4"/>
      <c r="L49" s="4"/>
      <c r="M49" s="4"/>
    </row>
    <row r="50" spans="3:13" x14ac:dyDescent="0.25">
      <c r="C50" s="4"/>
      <c r="D50" s="4"/>
      <c r="H50" s="4"/>
      <c r="I50" s="4"/>
      <c r="J50" s="4"/>
      <c r="K50" s="4"/>
      <c r="L50" s="4"/>
      <c r="M50" s="4"/>
    </row>
    <row r="51" spans="3:13" x14ac:dyDescent="0.25">
      <c r="H51" s="4"/>
      <c r="I51" s="4"/>
      <c r="J51" s="4"/>
      <c r="K51" s="4"/>
      <c r="L51" s="4"/>
      <c r="M51" s="4"/>
    </row>
  </sheetData>
  <mergeCells count="4">
    <mergeCell ref="B4:L4"/>
    <mergeCell ref="B5:L5"/>
    <mergeCell ref="C34:D34"/>
    <mergeCell ref="B6:D6"/>
  </mergeCells>
  <phoneticPr fontId="0" type="noConversion"/>
  <pageMargins left="0.25" right="0.25" top="0.25" bottom="0.25" header="0.5" footer="0.5"/>
  <pageSetup scale="85" orientation="landscape" r:id="rId1"/>
  <headerFooter alignWithMargins="0"/>
  <rowBreaks count="1" manualBreakCount="1">
    <brk id="43" min="1"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B1:O31"/>
  <sheetViews>
    <sheetView showGridLines="0" zoomScaleNormal="75" workbookViewId="0">
      <selection activeCell="C14" sqref="C14"/>
    </sheetView>
  </sheetViews>
  <sheetFormatPr defaultColWidth="7.88671875" defaultRowHeight="13.2" x14ac:dyDescent="0.25"/>
  <cols>
    <col min="1" max="1" width="7.88671875" style="1" customWidth="1"/>
    <col min="2" max="2" width="8.5546875" style="1" customWidth="1"/>
    <col min="3" max="16384" width="7.88671875" style="1"/>
  </cols>
  <sheetData>
    <row r="1" spans="2:15" x14ac:dyDescent="0.25">
      <c r="B1" s="268"/>
      <c r="C1" s="268"/>
      <c r="D1" s="268"/>
      <c r="E1" s="268"/>
      <c r="F1" s="268"/>
      <c r="G1" s="268"/>
    </row>
    <row r="2" spans="2:15" x14ac:dyDescent="0.25">
      <c r="B2" s="64"/>
      <c r="C2" s="95" t="s">
        <v>467</v>
      </c>
      <c r="D2" s="95"/>
      <c r="E2" s="95"/>
      <c r="F2" s="95"/>
      <c r="G2" s="95"/>
      <c r="H2" s="95"/>
      <c r="I2" s="95"/>
      <c r="J2" s="95"/>
      <c r="K2" s="95"/>
      <c r="L2" s="70"/>
      <c r="M2" s="70"/>
      <c r="N2" s="70"/>
      <c r="O2" s="65"/>
    </row>
    <row r="3" spans="2:15" hidden="1" x14ac:dyDescent="0.25">
      <c r="B3" s="67"/>
      <c r="C3" s="416" t="s">
        <v>194</v>
      </c>
      <c r="D3" s="417"/>
      <c r="E3" s="417"/>
      <c r="F3" s="417"/>
      <c r="G3" s="417"/>
      <c r="H3" s="417"/>
      <c r="I3" s="417"/>
      <c r="J3" s="417"/>
      <c r="K3" s="417"/>
      <c r="L3" s="417"/>
      <c r="M3" s="417"/>
      <c r="N3" s="4"/>
      <c r="O3" s="66"/>
    </row>
    <row r="4" spans="2:15" hidden="1" x14ac:dyDescent="0.25">
      <c r="B4" s="67"/>
      <c r="C4" s="416" t="s">
        <v>195</v>
      </c>
      <c r="D4" s="417"/>
      <c r="E4" s="417"/>
      <c r="F4" s="417"/>
      <c r="G4" s="417"/>
      <c r="H4" s="417"/>
      <c r="I4" s="417"/>
      <c r="J4" s="418"/>
      <c r="K4" s="417"/>
      <c r="L4" s="417"/>
      <c r="M4" s="417"/>
      <c r="N4" s="4"/>
      <c r="O4" s="66"/>
    </row>
    <row r="5" spans="2:15" ht="13.8" x14ac:dyDescent="0.25">
      <c r="B5" s="601" t="s">
        <v>304</v>
      </c>
      <c r="C5" s="602"/>
      <c r="D5" s="602"/>
      <c r="E5" s="602"/>
      <c r="F5" s="602"/>
      <c r="G5" s="602"/>
      <c r="H5" s="602"/>
      <c r="I5" s="602"/>
      <c r="J5" s="602"/>
      <c r="K5" s="602"/>
      <c r="L5" s="602"/>
      <c r="M5" s="4"/>
      <c r="N5" s="4"/>
      <c r="O5" s="66"/>
    </row>
    <row r="6" spans="2:15" x14ac:dyDescent="0.25">
      <c r="B6" s="67"/>
      <c r="C6" s="4"/>
      <c r="D6" s="4"/>
      <c r="E6" s="4"/>
      <c r="F6" s="4"/>
      <c r="G6" s="4"/>
      <c r="H6" s="4"/>
      <c r="I6" s="4"/>
      <c r="J6" s="4"/>
      <c r="K6" s="4"/>
      <c r="L6" s="4"/>
      <c r="M6" s="4"/>
      <c r="N6" s="4"/>
      <c r="O6" s="66"/>
    </row>
    <row r="7" spans="2:15" x14ac:dyDescent="0.25">
      <c r="B7" s="67"/>
      <c r="C7" s="9" t="s">
        <v>305</v>
      </c>
      <c r="D7" s="4"/>
      <c r="E7" s="4"/>
      <c r="F7" s="4"/>
      <c r="G7" s="4"/>
      <c r="H7" s="4"/>
      <c r="I7" s="4"/>
      <c r="J7" s="4"/>
      <c r="K7" s="4"/>
      <c r="L7" s="4"/>
      <c r="M7" s="4"/>
      <c r="N7" s="4"/>
      <c r="O7" s="66"/>
    </row>
    <row r="8" spans="2:15" x14ac:dyDescent="0.25">
      <c r="B8" s="67"/>
      <c r="C8" s="4"/>
      <c r="D8" s="4"/>
      <c r="E8" s="4"/>
      <c r="F8" s="4"/>
      <c r="G8" s="4"/>
      <c r="H8" s="4"/>
      <c r="I8" s="4"/>
      <c r="J8" s="4"/>
      <c r="K8" s="4"/>
      <c r="L8" s="4"/>
      <c r="M8" s="4"/>
      <c r="N8" s="4"/>
      <c r="O8" s="66"/>
    </row>
    <row r="9" spans="2:15" x14ac:dyDescent="0.25">
      <c r="B9" s="67"/>
      <c r="C9" s="4" t="s">
        <v>306</v>
      </c>
      <c r="D9" s="4"/>
      <c r="E9" s="4"/>
      <c r="F9" s="4"/>
      <c r="G9" s="4"/>
      <c r="H9" s="4"/>
      <c r="I9" s="4"/>
      <c r="J9" s="4"/>
      <c r="K9" s="4"/>
      <c r="L9" s="4"/>
      <c r="M9" s="4"/>
      <c r="N9" s="4"/>
      <c r="O9" s="66"/>
    </row>
    <row r="10" spans="2:15" x14ac:dyDescent="0.25">
      <c r="B10" s="67"/>
      <c r="C10" s="4"/>
      <c r="D10" s="4"/>
      <c r="E10" s="4"/>
      <c r="F10" s="4"/>
      <c r="G10" s="4"/>
      <c r="H10" s="4"/>
      <c r="I10" s="4"/>
      <c r="J10" s="4"/>
      <c r="K10" s="4"/>
      <c r="L10" s="4"/>
      <c r="M10" s="4"/>
      <c r="N10" s="4"/>
      <c r="O10" s="66"/>
    </row>
    <row r="11" spans="2:15" x14ac:dyDescent="0.25">
      <c r="B11" s="67"/>
      <c r="C11" s="4" t="s">
        <v>319</v>
      </c>
      <c r="D11" s="4"/>
      <c r="E11" s="4"/>
      <c r="F11" s="4"/>
      <c r="G11" s="4"/>
      <c r="H11" s="4"/>
      <c r="I11" s="4"/>
      <c r="J11" s="4"/>
      <c r="K11" s="4"/>
      <c r="L11" s="4"/>
      <c r="M11" s="4"/>
      <c r="N11" s="4"/>
      <c r="O11" s="66"/>
    </row>
    <row r="12" spans="2:15" x14ac:dyDescent="0.25">
      <c r="B12" s="67"/>
      <c r="C12" s="4"/>
      <c r="D12" s="4"/>
      <c r="E12" s="4"/>
      <c r="F12" s="4"/>
      <c r="G12" s="4"/>
      <c r="H12" s="4"/>
      <c r="I12" s="4"/>
      <c r="J12" s="4"/>
      <c r="K12" s="4"/>
      <c r="L12" s="4"/>
      <c r="M12" s="4"/>
      <c r="N12" s="4"/>
      <c r="O12" s="66"/>
    </row>
    <row r="13" spans="2:15" x14ac:dyDescent="0.25">
      <c r="B13" s="67"/>
      <c r="C13" s="4" t="s">
        <v>320</v>
      </c>
      <c r="D13" s="4"/>
      <c r="E13" s="4"/>
      <c r="F13" s="4"/>
      <c r="G13" s="4"/>
      <c r="H13" s="4"/>
      <c r="I13" s="4"/>
      <c r="J13" s="4"/>
      <c r="K13" s="4"/>
      <c r="L13" s="4"/>
      <c r="M13" s="4"/>
      <c r="N13" s="4"/>
      <c r="O13" s="66"/>
    </row>
    <row r="14" spans="2:15" x14ac:dyDescent="0.25">
      <c r="B14" s="67"/>
      <c r="C14" s="4"/>
      <c r="D14" s="4"/>
      <c r="E14" s="4"/>
      <c r="F14" s="4"/>
      <c r="G14" s="4"/>
      <c r="H14" s="4"/>
      <c r="I14" s="4"/>
      <c r="J14" s="4"/>
      <c r="K14" s="4"/>
      <c r="L14" s="4"/>
      <c r="M14" s="4"/>
      <c r="N14" s="4"/>
      <c r="O14" s="66"/>
    </row>
    <row r="15" spans="2:15" x14ac:dyDescent="0.25">
      <c r="B15" s="67"/>
      <c r="C15" s="9" t="s">
        <v>321</v>
      </c>
      <c r="D15" s="4"/>
      <c r="E15" s="4"/>
      <c r="F15" s="4"/>
      <c r="G15" s="4"/>
      <c r="H15" s="4"/>
      <c r="I15" s="4"/>
      <c r="J15" s="4"/>
      <c r="K15" s="4"/>
      <c r="L15" s="4"/>
      <c r="M15" s="4"/>
      <c r="N15" s="4"/>
      <c r="O15" s="66"/>
    </row>
    <row r="16" spans="2:15" x14ac:dyDescent="0.25">
      <c r="B16" s="67"/>
      <c r="C16" s="4"/>
      <c r="D16" s="4"/>
      <c r="E16" s="4"/>
      <c r="F16" s="4"/>
      <c r="G16" s="4"/>
      <c r="H16" s="4"/>
      <c r="I16" s="4"/>
      <c r="J16" s="4"/>
      <c r="K16" s="4"/>
      <c r="L16" s="4"/>
      <c r="M16" s="4"/>
      <c r="N16" s="4"/>
      <c r="O16" s="66"/>
    </row>
    <row r="17" spans="2:15" x14ac:dyDescent="0.25">
      <c r="B17" s="67"/>
      <c r="C17" s="4" t="s">
        <v>322</v>
      </c>
      <c r="D17" s="4"/>
      <c r="E17" s="4"/>
      <c r="F17" s="4"/>
      <c r="G17" s="4"/>
      <c r="H17" s="4"/>
      <c r="I17" s="4"/>
      <c r="J17" s="4"/>
      <c r="K17" s="4"/>
      <c r="L17" s="4"/>
      <c r="M17" s="4"/>
      <c r="N17" s="4"/>
      <c r="O17" s="66"/>
    </row>
    <row r="18" spans="2:15" x14ac:dyDescent="0.25">
      <c r="B18" s="67"/>
      <c r="C18" s="4" t="s">
        <v>323</v>
      </c>
      <c r="D18" s="4"/>
      <c r="E18" s="4"/>
      <c r="F18" s="4"/>
      <c r="G18" s="4"/>
      <c r="H18" s="4"/>
      <c r="I18" s="4"/>
      <c r="J18" s="4"/>
      <c r="K18" s="4"/>
      <c r="L18" s="4"/>
      <c r="M18" s="4"/>
      <c r="N18" s="4"/>
      <c r="O18" s="66"/>
    </row>
    <row r="19" spans="2:15" x14ac:dyDescent="0.25">
      <c r="B19" s="67"/>
      <c r="C19" s="4" t="s">
        <v>324</v>
      </c>
      <c r="D19" s="4"/>
      <c r="E19" s="4"/>
      <c r="F19" s="4"/>
      <c r="G19" s="4"/>
      <c r="H19" s="4"/>
      <c r="I19" s="4"/>
      <c r="J19" s="4"/>
      <c r="K19" s="4"/>
      <c r="L19" s="4"/>
      <c r="M19" s="4"/>
      <c r="N19" s="4"/>
      <c r="O19" s="66"/>
    </row>
    <row r="20" spans="2:15" x14ac:dyDescent="0.25">
      <c r="B20" s="67"/>
      <c r="C20" s="4"/>
      <c r="D20" s="4"/>
      <c r="E20" s="4"/>
      <c r="F20" s="4"/>
      <c r="G20" s="4"/>
      <c r="H20" s="4"/>
      <c r="I20" s="4"/>
      <c r="J20" s="4"/>
      <c r="K20" s="4"/>
      <c r="L20" s="4"/>
      <c r="M20" s="4"/>
      <c r="N20" s="4"/>
      <c r="O20" s="66"/>
    </row>
    <row r="21" spans="2:15" x14ac:dyDescent="0.25">
      <c r="B21" s="67"/>
      <c r="C21" s="4" t="s">
        <v>325</v>
      </c>
      <c r="D21" s="4"/>
      <c r="E21" s="4"/>
      <c r="F21" s="4"/>
      <c r="G21" s="4"/>
      <c r="H21" s="4"/>
      <c r="I21" s="4"/>
      <c r="J21" s="4"/>
      <c r="K21" s="4"/>
      <c r="L21" s="4"/>
      <c r="M21" s="4"/>
      <c r="N21" s="4"/>
      <c r="O21" s="66"/>
    </row>
    <row r="22" spans="2:15" x14ac:dyDescent="0.25">
      <c r="B22" s="67"/>
      <c r="C22" s="4" t="s">
        <v>326</v>
      </c>
      <c r="D22" s="4"/>
      <c r="E22" s="4"/>
      <c r="F22" s="4"/>
      <c r="G22" s="4"/>
      <c r="H22" s="4"/>
      <c r="I22" s="4"/>
      <c r="J22" s="4"/>
      <c r="K22" s="4"/>
      <c r="L22" s="4"/>
      <c r="M22" s="4"/>
      <c r="N22" s="4"/>
      <c r="O22" s="66"/>
    </row>
    <row r="23" spans="2:15" x14ac:dyDescent="0.25">
      <c r="B23" s="67"/>
      <c r="C23" s="4"/>
      <c r="D23" s="4"/>
      <c r="E23" s="4"/>
      <c r="F23" s="4"/>
      <c r="G23" s="4"/>
      <c r="H23" s="4"/>
      <c r="I23" s="4"/>
      <c r="J23" s="4"/>
      <c r="K23" s="4"/>
      <c r="L23" s="4"/>
      <c r="M23" s="4"/>
      <c r="N23" s="4"/>
      <c r="O23" s="66"/>
    </row>
    <row r="24" spans="2:15" x14ac:dyDescent="0.25">
      <c r="B24" s="67"/>
      <c r="C24" s="4" t="s">
        <v>327</v>
      </c>
      <c r="D24" s="4"/>
      <c r="E24" s="4"/>
      <c r="F24" s="4"/>
      <c r="G24" s="4"/>
      <c r="H24" s="4"/>
      <c r="I24" s="4"/>
      <c r="J24" s="4"/>
      <c r="K24" s="4"/>
      <c r="L24" s="4"/>
      <c r="M24" s="4"/>
      <c r="N24" s="4"/>
      <c r="O24" s="66"/>
    </row>
    <row r="25" spans="2:15" x14ac:dyDescent="0.25">
      <c r="B25" s="67"/>
      <c r="C25" s="4"/>
      <c r="D25" s="4"/>
      <c r="E25" s="4"/>
      <c r="F25" s="4"/>
      <c r="G25" s="4"/>
      <c r="H25" s="4"/>
      <c r="I25" s="4"/>
      <c r="J25" s="4"/>
      <c r="K25" s="4"/>
      <c r="L25" s="4"/>
      <c r="M25" s="4"/>
      <c r="N25" s="4"/>
      <c r="O25" s="66"/>
    </row>
    <row r="26" spans="2:15" x14ac:dyDescent="0.25">
      <c r="B26" s="67"/>
      <c r="C26" s="9" t="s">
        <v>328</v>
      </c>
      <c r="D26" s="4"/>
      <c r="E26" s="4"/>
      <c r="F26" s="4"/>
      <c r="G26" s="4"/>
      <c r="H26" s="4"/>
      <c r="I26" s="4"/>
      <c r="J26" s="4"/>
      <c r="K26" s="4"/>
      <c r="L26" s="4"/>
      <c r="M26" s="4"/>
      <c r="N26" s="4"/>
      <c r="O26" s="66"/>
    </row>
    <row r="27" spans="2:15" x14ac:dyDescent="0.25">
      <c r="B27" s="67"/>
      <c r="C27" s="4"/>
      <c r="D27" s="4"/>
      <c r="E27" s="4"/>
      <c r="F27" s="4"/>
      <c r="G27" s="4"/>
      <c r="H27" s="4"/>
      <c r="I27" s="4"/>
      <c r="J27" s="4"/>
      <c r="K27" s="4"/>
      <c r="L27" s="4"/>
      <c r="M27" s="4"/>
      <c r="N27" s="4"/>
      <c r="O27" s="66"/>
    </row>
    <row r="28" spans="2:15" x14ac:dyDescent="0.25">
      <c r="B28" s="67"/>
      <c r="C28" s="4" t="s">
        <v>329</v>
      </c>
      <c r="D28" s="4"/>
      <c r="E28" s="4"/>
      <c r="F28" s="4"/>
      <c r="G28" s="4"/>
      <c r="H28" s="4"/>
      <c r="I28" s="4"/>
      <c r="J28" s="4"/>
      <c r="K28" s="4"/>
      <c r="L28" s="4"/>
      <c r="M28" s="4"/>
      <c r="N28" s="4"/>
      <c r="O28" s="66"/>
    </row>
    <row r="29" spans="2:15" x14ac:dyDescent="0.25">
      <c r="B29" s="67"/>
      <c r="C29" s="4" t="s">
        <v>330</v>
      </c>
      <c r="D29" s="4"/>
      <c r="E29" s="4"/>
      <c r="F29" s="4"/>
      <c r="G29" s="4"/>
      <c r="H29" s="4"/>
      <c r="I29" s="4"/>
      <c r="J29" s="4"/>
      <c r="K29" s="4"/>
      <c r="L29" s="4"/>
      <c r="M29" s="4"/>
      <c r="N29" s="4"/>
      <c r="O29" s="66"/>
    </row>
    <row r="30" spans="2:15" x14ac:dyDescent="0.25">
      <c r="B30" s="67"/>
      <c r="C30" s="4"/>
      <c r="D30" s="4"/>
      <c r="E30" s="4"/>
      <c r="F30" s="4"/>
      <c r="G30" s="4"/>
      <c r="H30" s="4"/>
      <c r="I30" s="4"/>
      <c r="J30" s="4"/>
      <c r="K30" s="4"/>
      <c r="L30" s="4"/>
      <c r="M30" s="4"/>
      <c r="N30" s="4"/>
      <c r="O30" s="66"/>
    </row>
    <row r="31" spans="2:15" x14ac:dyDescent="0.25">
      <c r="B31" s="68"/>
      <c r="C31" s="3"/>
      <c r="D31" s="3"/>
      <c r="E31" s="3"/>
      <c r="F31" s="3"/>
      <c r="G31" s="3"/>
      <c r="H31" s="3"/>
      <c r="I31" s="3"/>
      <c r="J31" s="3"/>
      <c r="K31" s="603" t="s">
        <v>94</v>
      </c>
      <c r="L31" s="604"/>
      <c r="M31" s="3"/>
      <c r="N31" s="3"/>
      <c r="O31" s="69"/>
    </row>
  </sheetData>
  <mergeCells count="2">
    <mergeCell ref="B5:L5"/>
    <mergeCell ref="K31:L31"/>
  </mergeCells>
  <phoneticPr fontId="0" type="noConversion"/>
  <pageMargins left="0.92" right="0.2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B1:M34"/>
  <sheetViews>
    <sheetView zoomScaleNormal="75" workbookViewId="0"/>
  </sheetViews>
  <sheetFormatPr defaultColWidth="7.88671875" defaultRowHeight="13.2" x14ac:dyDescent="0.25"/>
  <cols>
    <col min="1" max="7" width="7.88671875" style="1" customWidth="1"/>
    <col min="8" max="8" width="9.5546875" style="1" customWidth="1"/>
    <col min="9" max="16384" width="7.88671875" style="1"/>
  </cols>
  <sheetData>
    <row r="1" spans="2:9" x14ac:dyDescent="0.25">
      <c r="B1" s="9"/>
      <c r="C1" s="9"/>
      <c r="D1" s="9"/>
      <c r="E1" s="9"/>
      <c r="F1" s="9"/>
      <c r="G1" s="9"/>
      <c r="H1" s="134"/>
    </row>
    <row r="2" spans="2:9" x14ac:dyDescent="0.25">
      <c r="B2" s="94" t="s">
        <v>662</v>
      </c>
      <c r="C2" s="95"/>
      <c r="D2" s="95"/>
      <c r="E2" s="95"/>
      <c r="F2" s="95"/>
      <c r="G2" s="95"/>
      <c r="H2" s="70"/>
      <c r="I2" s="65"/>
    </row>
    <row r="3" spans="2:9" x14ac:dyDescent="0.25">
      <c r="B3" s="67"/>
      <c r="C3" s="4"/>
      <c r="D3" s="4"/>
      <c r="E3" s="4"/>
      <c r="F3" s="4"/>
      <c r="G3" s="4"/>
      <c r="H3" s="4"/>
      <c r="I3" s="66"/>
    </row>
    <row r="4" spans="2:9" x14ac:dyDescent="0.25">
      <c r="B4" s="67"/>
      <c r="C4" s="4"/>
      <c r="D4" s="4"/>
      <c r="E4" s="4"/>
      <c r="F4" s="4"/>
      <c r="G4" s="4"/>
      <c r="H4" s="4"/>
      <c r="I4" s="66"/>
    </row>
    <row r="5" spans="2:9" x14ac:dyDescent="0.25">
      <c r="B5" s="67" t="s">
        <v>394</v>
      </c>
      <c r="C5" s="4"/>
      <c r="D5" s="4"/>
      <c r="E5" s="4"/>
      <c r="F5" s="4"/>
      <c r="G5" s="4"/>
      <c r="H5" s="4"/>
      <c r="I5" s="66"/>
    </row>
    <row r="6" spans="2:9" x14ac:dyDescent="0.25">
      <c r="B6" s="67"/>
      <c r="C6" s="4"/>
      <c r="D6" s="4"/>
      <c r="E6" s="4"/>
      <c r="F6" s="4"/>
      <c r="G6" s="4"/>
      <c r="H6" s="4"/>
      <c r="I6" s="66"/>
    </row>
    <row r="7" spans="2:9" x14ac:dyDescent="0.25">
      <c r="B7" s="67" t="s">
        <v>395</v>
      </c>
      <c r="C7" s="4"/>
      <c r="D7" s="4"/>
      <c r="E7" s="4"/>
      <c r="F7" s="4"/>
      <c r="G7" s="4"/>
      <c r="H7" s="4"/>
      <c r="I7" s="66"/>
    </row>
    <row r="8" spans="2:9" x14ac:dyDescent="0.25">
      <c r="B8" s="67" t="s">
        <v>396</v>
      </c>
      <c r="C8" s="4"/>
      <c r="D8" s="4"/>
      <c r="E8" s="4"/>
      <c r="F8" s="4"/>
      <c r="G8" s="4"/>
      <c r="H8" s="4"/>
      <c r="I8" s="66"/>
    </row>
    <row r="9" spans="2:9" x14ac:dyDescent="0.25">
      <c r="B9" s="67" t="s">
        <v>397</v>
      </c>
      <c r="C9" s="4"/>
      <c r="D9" s="4"/>
      <c r="E9" s="4"/>
      <c r="F9" s="4"/>
      <c r="G9" s="4"/>
      <c r="H9" s="4"/>
      <c r="I9" s="66"/>
    </row>
    <row r="10" spans="2:9" x14ac:dyDescent="0.25">
      <c r="B10" s="67" t="s">
        <v>346</v>
      </c>
      <c r="C10" s="4"/>
      <c r="D10" s="4"/>
      <c r="E10" s="4"/>
      <c r="F10" s="4"/>
      <c r="G10" s="4"/>
      <c r="H10" s="4"/>
      <c r="I10" s="66"/>
    </row>
    <row r="11" spans="2:9" x14ac:dyDescent="0.25">
      <c r="B11" s="67"/>
      <c r="C11" s="4"/>
      <c r="D11" s="4"/>
      <c r="E11" s="4"/>
      <c r="F11" s="4"/>
      <c r="G11" s="4"/>
      <c r="H11" s="4"/>
      <c r="I11" s="66"/>
    </row>
    <row r="12" spans="2:9" x14ac:dyDescent="0.25">
      <c r="B12" s="67" t="s">
        <v>347</v>
      </c>
      <c r="C12" s="4"/>
      <c r="D12" s="4"/>
      <c r="E12" s="4"/>
      <c r="F12" s="4"/>
      <c r="G12" s="4"/>
      <c r="H12" s="4"/>
      <c r="I12" s="66"/>
    </row>
    <row r="13" spans="2:9" x14ac:dyDescent="0.25">
      <c r="B13" s="67" t="s">
        <v>348</v>
      </c>
      <c r="C13" s="4"/>
      <c r="D13" s="4"/>
      <c r="E13" s="4"/>
      <c r="F13" s="4"/>
      <c r="G13" s="4"/>
      <c r="H13" s="4"/>
      <c r="I13" s="66"/>
    </row>
    <row r="14" spans="2:9" x14ac:dyDescent="0.25">
      <c r="B14" s="67" t="s">
        <v>349</v>
      </c>
      <c r="C14" s="4"/>
      <c r="D14" s="4"/>
      <c r="E14" s="4"/>
      <c r="F14" s="4"/>
      <c r="G14" s="4"/>
      <c r="H14" s="4"/>
      <c r="I14" s="66"/>
    </row>
    <row r="15" spans="2:9" x14ac:dyDescent="0.25">
      <c r="B15" s="67"/>
      <c r="C15" s="4"/>
      <c r="D15" s="4"/>
      <c r="E15" s="4"/>
      <c r="F15" s="4"/>
      <c r="G15" s="4"/>
      <c r="H15" s="4"/>
      <c r="I15" s="66"/>
    </row>
    <row r="16" spans="2:9" x14ac:dyDescent="0.25">
      <c r="B16" s="67" t="s">
        <v>350</v>
      </c>
      <c r="C16" s="4"/>
      <c r="D16" s="4"/>
      <c r="E16" s="4"/>
      <c r="F16" s="4"/>
      <c r="G16" s="4"/>
      <c r="H16" s="4"/>
      <c r="I16" s="66"/>
    </row>
    <row r="17" spans="2:13" x14ac:dyDescent="0.25">
      <c r="B17" s="67" t="s">
        <v>351</v>
      </c>
      <c r="C17" s="4"/>
      <c r="D17" s="4"/>
      <c r="E17" s="4"/>
      <c r="F17" s="4"/>
      <c r="G17" s="4"/>
      <c r="H17" s="4"/>
      <c r="I17" s="66"/>
    </row>
    <row r="18" spans="2:13" x14ac:dyDescent="0.25">
      <c r="B18" s="67" t="s">
        <v>352</v>
      </c>
      <c r="C18" s="4"/>
      <c r="D18" s="4"/>
      <c r="E18" s="4"/>
      <c r="F18" s="4"/>
      <c r="G18" s="4"/>
      <c r="H18" s="4"/>
      <c r="I18" s="66"/>
    </row>
    <row r="19" spans="2:13" x14ac:dyDescent="0.25">
      <c r="B19" s="67"/>
      <c r="C19" s="4"/>
      <c r="D19" s="4"/>
      <c r="E19" s="4"/>
      <c r="F19" s="4"/>
      <c r="G19" s="4"/>
      <c r="H19" s="4"/>
      <c r="I19" s="66"/>
    </row>
    <row r="20" spans="2:13" x14ac:dyDescent="0.25">
      <c r="B20" s="67"/>
      <c r="C20" s="4"/>
      <c r="D20" s="4"/>
      <c r="E20" s="4"/>
      <c r="F20" s="4"/>
      <c r="G20" s="4"/>
      <c r="H20" s="4"/>
      <c r="I20" s="66"/>
    </row>
    <row r="21" spans="2:13" x14ac:dyDescent="0.25">
      <c r="B21" s="67"/>
      <c r="C21" s="4"/>
      <c r="D21" s="4"/>
      <c r="E21" s="4"/>
      <c r="F21" s="4"/>
      <c r="G21" s="139" t="s">
        <v>484</v>
      </c>
      <c r="H21" s="4"/>
      <c r="I21" s="66"/>
    </row>
    <row r="22" spans="2:13" x14ac:dyDescent="0.25">
      <c r="B22" s="68"/>
      <c r="C22" s="3"/>
      <c r="D22" s="3"/>
      <c r="E22" s="3"/>
      <c r="F22" s="3"/>
      <c r="G22" s="3"/>
      <c r="H22" s="3"/>
      <c r="I22" s="69"/>
    </row>
    <row r="23" spans="2:13" x14ac:dyDescent="0.25">
      <c r="B23" s="4"/>
      <c r="C23" s="4"/>
      <c r="D23" s="4"/>
      <c r="E23" s="4"/>
      <c r="F23" s="4"/>
      <c r="G23" s="4"/>
      <c r="H23" s="4"/>
    </row>
    <row r="24" spans="2:13" x14ac:dyDescent="0.25">
      <c r="B24" s="4"/>
      <c r="C24" s="4"/>
      <c r="D24" s="4"/>
      <c r="E24" s="4"/>
      <c r="F24" s="4"/>
      <c r="G24" s="4"/>
      <c r="H24" s="4"/>
    </row>
    <row r="25" spans="2:13" x14ac:dyDescent="0.25">
      <c r="B25" s="269" t="s">
        <v>626</v>
      </c>
      <c r="C25" s="270"/>
      <c r="D25" s="270"/>
      <c r="E25" s="270"/>
      <c r="F25" s="270"/>
      <c r="G25" s="270"/>
      <c r="H25" s="270"/>
      <c r="I25" s="270"/>
      <c r="J25" s="271"/>
      <c r="K25" s="271"/>
      <c r="L25" s="271"/>
      <c r="M25" s="272"/>
    </row>
    <row r="26" spans="2:13" x14ac:dyDescent="0.25">
      <c r="B26" s="273"/>
      <c r="C26" s="274"/>
      <c r="D26" s="274"/>
      <c r="E26" s="274"/>
      <c r="F26" s="274"/>
      <c r="G26" s="274"/>
      <c r="H26" s="274"/>
      <c r="I26" s="274"/>
      <c r="J26" s="274"/>
      <c r="K26" s="274"/>
      <c r="L26" s="274"/>
      <c r="M26" s="275"/>
    </row>
    <row r="27" spans="2:13" x14ac:dyDescent="0.25">
      <c r="B27" s="273"/>
      <c r="C27" s="274"/>
      <c r="D27" s="274"/>
      <c r="E27" s="274"/>
      <c r="F27" s="274"/>
      <c r="G27" s="274"/>
      <c r="H27" s="274"/>
      <c r="I27" s="274"/>
      <c r="J27" s="274"/>
      <c r="K27" s="274"/>
      <c r="L27" s="274"/>
      <c r="M27" s="275"/>
    </row>
    <row r="28" spans="2:13" x14ac:dyDescent="0.25">
      <c r="B28" s="273" t="s">
        <v>503</v>
      </c>
      <c r="C28" s="274"/>
      <c r="D28" s="274"/>
      <c r="E28" s="274"/>
      <c r="F28" s="274"/>
      <c r="G28" s="274"/>
      <c r="H28" s="274"/>
      <c r="I28" s="274"/>
      <c r="J28" s="274"/>
      <c r="K28" s="274"/>
      <c r="L28" s="274"/>
      <c r="M28" s="275"/>
    </row>
    <row r="29" spans="2:13" x14ac:dyDescent="0.25">
      <c r="B29" s="273" t="s">
        <v>504</v>
      </c>
      <c r="C29" s="274"/>
      <c r="D29" s="274"/>
      <c r="E29" s="274"/>
      <c r="F29" s="274"/>
      <c r="G29" s="274"/>
      <c r="H29" s="274"/>
      <c r="I29" s="274"/>
      <c r="J29" s="274"/>
      <c r="K29" s="274"/>
      <c r="L29" s="274"/>
      <c r="M29" s="275"/>
    </row>
    <row r="30" spans="2:13" x14ac:dyDescent="0.25">
      <c r="B30" s="273" t="s">
        <v>505</v>
      </c>
      <c r="C30" s="274"/>
      <c r="D30" s="274"/>
      <c r="E30" s="274"/>
      <c r="F30" s="274"/>
      <c r="G30" s="274"/>
      <c r="H30" s="274"/>
      <c r="I30" s="274"/>
      <c r="J30" s="274"/>
      <c r="K30" s="274"/>
      <c r="L30" s="274"/>
      <c r="M30" s="275"/>
    </row>
    <row r="31" spans="2:13" x14ac:dyDescent="0.25">
      <c r="B31" s="273" t="s">
        <v>507</v>
      </c>
      <c r="C31" s="274"/>
      <c r="D31" s="274"/>
      <c r="E31" s="274"/>
      <c r="F31" s="274"/>
      <c r="G31" s="274"/>
      <c r="H31" s="274"/>
      <c r="I31" s="274"/>
      <c r="J31" s="274"/>
      <c r="K31" s="274"/>
      <c r="L31" s="274"/>
      <c r="M31" s="275"/>
    </row>
    <row r="32" spans="2:13" x14ac:dyDescent="0.25">
      <c r="B32" s="273"/>
      <c r="C32" s="274"/>
      <c r="D32" s="274"/>
      <c r="E32" s="274"/>
      <c r="F32" s="274"/>
      <c r="G32" s="274"/>
      <c r="H32" s="274"/>
      <c r="I32" s="274"/>
      <c r="J32" s="274"/>
      <c r="K32" s="274"/>
      <c r="L32" s="274"/>
      <c r="M32" s="275"/>
    </row>
    <row r="33" spans="2:13" x14ac:dyDescent="0.25">
      <c r="B33" s="273"/>
      <c r="C33" s="274"/>
      <c r="D33" s="274"/>
      <c r="E33" s="274"/>
      <c r="F33" s="274"/>
      <c r="G33" s="274"/>
      <c r="H33" s="274"/>
      <c r="I33" s="274"/>
      <c r="J33" s="274"/>
      <c r="K33" s="274"/>
      <c r="L33" s="274"/>
      <c r="M33" s="275"/>
    </row>
    <row r="34" spans="2:13" x14ac:dyDescent="0.25">
      <c r="B34" s="276"/>
      <c r="C34" s="277"/>
      <c r="D34" s="277"/>
      <c r="E34" s="277"/>
      <c r="F34" s="277"/>
      <c r="G34" s="277"/>
      <c r="H34" s="277"/>
      <c r="I34" s="277"/>
      <c r="J34" s="277"/>
      <c r="K34" s="278" t="s">
        <v>508</v>
      </c>
      <c r="L34" s="277"/>
      <c r="M34" s="279"/>
    </row>
  </sheetData>
  <phoneticPr fontId="0" type="noConversion"/>
  <pageMargins left="0.25" right="0.25" top="0.25" bottom="0.25"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B1:O41"/>
  <sheetViews>
    <sheetView showGridLines="0" zoomScaleNormal="75" zoomScaleSheetLayoutView="75" workbookViewId="0">
      <selection activeCell="G29" sqref="G29"/>
    </sheetView>
  </sheetViews>
  <sheetFormatPr defaultColWidth="7.88671875" defaultRowHeight="13.2" x14ac:dyDescent="0.25"/>
  <cols>
    <col min="1" max="1" width="12.88671875" style="1" customWidth="1"/>
    <col min="2" max="2" width="1.44140625" style="1" customWidth="1"/>
    <col min="3" max="3" width="9.109375" style="2" bestFit="1" customWidth="1"/>
    <col min="4" max="4" width="1.44140625" style="1" customWidth="1"/>
    <col min="5" max="5" width="11.44140625" style="13" bestFit="1" customWidth="1"/>
    <col min="6" max="6" width="1.44140625" style="1" customWidth="1"/>
    <col min="7" max="7" width="11.44140625" style="13" bestFit="1" customWidth="1"/>
    <col min="8" max="8" width="1.44140625" style="1" customWidth="1"/>
    <col min="9" max="9" width="11.5546875" style="1" bestFit="1" customWidth="1"/>
    <col min="10" max="10" width="1.44140625" style="1" customWidth="1"/>
    <col min="11" max="11" width="14.5546875" style="1" customWidth="1"/>
    <col min="12" max="12" width="11.109375" style="1" customWidth="1"/>
    <col min="13" max="16384" width="7.88671875" style="1"/>
  </cols>
  <sheetData>
    <row r="1" spans="2:15" x14ac:dyDescent="0.25">
      <c r="B1" s="135"/>
      <c r="C1" s="280"/>
      <c r="D1" s="135"/>
      <c r="E1" s="281"/>
      <c r="F1" s="135"/>
      <c r="G1" s="281"/>
      <c r="H1" s="135"/>
      <c r="I1" s="135"/>
      <c r="J1" s="135"/>
      <c r="K1" s="135"/>
    </row>
    <row r="2" spans="2:15" x14ac:dyDescent="0.25">
      <c r="B2" s="47"/>
      <c r="C2" s="51" t="s">
        <v>468</v>
      </c>
      <c r="D2" s="50"/>
      <c r="E2" s="50"/>
      <c r="F2" s="50"/>
      <c r="G2" s="50"/>
      <c r="H2" s="50"/>
      <c r="I2" s="50"/>
      <c r="J2" s="29"/>
      <c r="K2" s="29"/>
      <c r="L2" s="29"/>
      <c r="M2" s="80"/>
    </row>
    <row r="3" spans="2:15" x14ac:dyDescent="0.25">
      <c r="B3" s="605" t="s">
        <v>391</v>
      </c>
      <c r="C3" s="606"/>
      <c r="D3" s="606"/>
      <c r="E3" s="606"/>
      <c r="F3" s="606"/>
      <c r="G3" s="606"/>
      <c r="H3" s="606"/>
      <c r="I3" s="606"/>
      <c r="J3" s="606"/>
      <c r="K3" s="606"/>
      <c r="L3" s="607"/>
      <c r="N3" s="4"/>
      <c r="O3" s="4"/>
    </row>
    <row r="4" spans="2:15" x14ac:dyDescent="0.25">
      <c r="B4" s="79"/>
      <c r="C4" s="29"/>
      <c r="D4" s="29"/>
      <c r="E4" s="29"/>
      <c r="F4" s="29"/>
      <c r="G4" s="29"/>
      <c r="H4" s="29"/>
      <c r="I4" s="29"/>
      <c r="J4" s="29"/>
      <c r="K4" s="29"/>
      <c r="L4" s="80"/>
      <c r="N4" s="4"/>
      <c r="O4" s="4"/>
    </row>
    <row r="5" spans="2:15" x14ac:dyDescent="0.25">
      <c r="B5" s="67" t="s">
        <v>353</v>
      </c>
      <c r="C5" s="29"/>
      <c r="D5" s="4"/>
      <c r="E5" s="46"/>
      <c r="F5" s="4"/>
      <c r="G5" s="81" t="s">
        <v>354</v>
      </c>
      <c r="H5" s="82" t="s">
        <v>355</v>
      </c>
      <c r="I5" s="4"/>
      <c r="J5" s="4"/>
      <c r="K5" s="4"/>
      <c r="L5" s="66"/>
    </row>
    <row r="6" spans="2:15" x14ac:dyDescent="0.25">
      <c r="B6" s="67" t="s">
        <v>357</v>
      </c>
      <c r="C6" s="29"/>
      <c r="D6" s="4"/>
      <c r="E6" s="46"/>
      <c r="F6" s="4"/>
      <c r="G6" s="46"/>
      <c r="H6" s="82" t="s">
        <v>358</v>
      </c>
      <c r="I6" s="4"/>
      <c r="J6" s="4"/>
      <c r="K6" s="4"/>
      <c r="L6" s="66"/>
    </row>
    <row r="7" spans="2:15" x14ac:dyDescent="0.25">
      <c r="B7" s="67" t="s">
        <v>359</v>
      </c>
      <c r="C7" s="29"/>
      <c r="D7" s="4"/>
      <c r="E7" s="83" t="s">
        <v>360</v>
      </c>
      <c r="F7" s="4"/>
      <c r="G7" s="83" t="s">
        <v>360</v>
      </c>
      <c r="H7" s="4"/>
      <c r="I7" s="4"/>
      <c r="J7" s="4"/>
      <c r="K7" s="4"/>
      <c r="L7" s="66"/>
    </row>
    <row r="8" spans="2:15" x14ac:dyDescent="0.25">
      <c r="B8" s="67"/>
      <c r="C8" s="29"/>
      <c r="D8" s="4"/>
      <c r="E8" s="84" t="s">
        <v>361</v>
      </c>
      <c r="F8" s="4"/>
      <c r="G8" s="84" t="s">
        <v>362</v>
      </c>
      <c r="H8" s="4"/>
      <c r="I8" s="4"/>
      <c r="J8" s="4"/>
      <c r="K8" s="4"/>
      <c r="L8" s="66"/>
    </row>
    <row r="9" spans="2:15" x14ac:dyDescent="0.25">
      <c r="B9" s="67"/>
      <c r="C9" s="29"/>
      <c r="D9" s="4"/>
      <c r="E9" s="85" t="s">
        <v>363</v>
      </c>
      <c r="F9" s="4"/>
      <c r="G9" s="84" t="s">
        <v>258</v>
      </c>
      <c r="H9" s="4"/>
      <c r="I9" s="29" t="s">
        <v>364</v>
      </c>
      <c r="J9" s="4"/>
      <c r="K9" s="29" t="s">
        <v>365</v>
      </c>
      <c r="L9" s="66"/>
    </row>
    <row r="10" spans="2:15" x14ac:dyDescent="0.25">
      <c r="B10" s="67"/>
      <c r="C10" s="29" t="s">
        <v>366</v>
      </c>
      <c r="D10" s="4"/>
      <c r="E10" s="86" t="s">
        <v>367</v>
      </c>
      <c r="F10" s="4"/>
      <c r="G10" s="84" t="s">
        <v>300</v>
      </c>
      <c r="H10" s="4"/>
      <c r="I10" s="29" t="s">
        <v>368</v>
      </c>
      <c r="J10" s="4"/>
      <c r="K10" s="29" t="s">
        <v>259</v>
      </c>
      <c r="L10" s="66"/>
    </row>
    <row r="11" spans="2:15" x14ac:dyDescent="0.25">
      <c r="B11" s="67"/>
      <c r="C11" s="29" t="s">
        <v>258</v>
      </c>
      <c r="D11" s="4"/>
      <c r="E11" s="86" t="s">
        <v>369</v>
      </c>
      <c r="F11" s="4"/>
      <c r="G11" s="84" t="s">
        <v>370</v>
      </c>
      <c r="H11" s="4"/>
      <c r="I11" s="29" t="s">
        <v>371</v>
      </c>
      <c r="J11" s="4"/>
      <c r="K11" s="29" t="s">
        <v>256</v>
      </c>
      <c r="L11" s="66"/>
    </row>
    <row r="12" spans="2:15" x14ac:dyDescent="0.25">
      <c r="B12" s="67"/>
      <c r="C12" s="61" t="s">
        <v>372</v>
      </c>
      <c r="D12" s="4"/>
      <c r="E12" s="87" t="s">
        <v>373</v>
      </c>
      <c r="F12" s="4"/>
      <c r="G12" s="88">
        <v>0.05</v>
      </c>
      <c r="H12" s="4"/>
      <c r="I12" s="61" t="s">
        <v>374</v>
      </c>
      <c r="J12" s="4"/>
      <c r="K12" s="61" t="s">
        <v>375</v>
      </c>
      <c r="L12" s="66"/>
    </row>
    <row r="13" spans="2:15" x14ac:dyDescent="0.25">
      <c r="B13" s="67"/>
      <c r="C13" s="29"/>
      <c r="D13" s="4"/>
      <c r="E13" s="84"/>
      <c r="F13" s="4"/>
      <c r="G13" s="84"/>
      <c r="H13" s="4"/>
      <c r="I13" s="29"/>
      <c r="J13" s="4"/>
      <c r="K13" s="29"/>
      <c r="L13" s="66"/>
    </row>
    <row r="14" spans="2:15" x14ac:dyDescent="0.25">
      <c r="B14" s="67"/>
      <c r="C14" s="29" t="s">
        <v>376</v>
      </c>
      <c r="D14" s="4"/>
      <c r="E14" s="484"/>
      <c r="F14" s="483"/>
      <c r="G14" s="484"/>
      <c r="H14" s="483"/>
      <c r="I14" s="483"/>
      <c r="J14" s="483"/>
      <c r="K14" s="484">
        <v>10000000</v>
      </c>
      <c r="L14" s="66"/>
    </row>
    <row r="15" spans="2:15" x14ac:dyDescent="0.25">
      <c r="B15" s="67"/>
      <c r="C15" s="29">
        <v>2003</v>
      </c>
      <c r="D15" s="4"/>
      <c r="E15" s="484">
        <v>780000</v>
      </c>
      <c r="F15" s="483"/>
      <c r="G15" s="484">
        <f t="shared" ref="G15:G35" si="0">+K14*0.05</f>
        <v>500000</v>
      </c>
      <c r="H15" s="483"/>
      <c r="I15" s="486">
        <f t="shared" ref="I15:I35" si="1">+E15-G15</f>
        <v>280000</v>
      </c>
      <c r="J15" s="483"/>
      <c r="K15" s="486">
        <f t="shared" ref="K15:K35" si="2">+K14-I15</f>
        <v>9720000</v>
      </c>
      <c r="L15" s="66"/>
    </row>
    <row r="16" spans="2:15" x14ac:dyDescent="0.25">
      <c r="B16" s="67"/>
      <c r="C16" s="29">
        <v>2004</v>
      </c>
      <c r="D16" s="4"/>
      <c r="E16" s="46">
        <v>780000</v>
      </c>
      <c r="F16" s="4"/>
      <c r="G16" s="46">
        <f t="shared" si="0"/>
        <v>486000</v>
      </c>
      <c r="H16" s="4"/>
      <c r="I16" s="89">
        <f t="shared" si="1"/>
        <v>294000</v>
      </c>
      <c r="J16" s="4"/>
      <c r="K16" s="89">
        <f t="shared" si="2"/>
        <v>9426000</v>
      </c>
      <c r="L16" s="66"/>
    </row>
    <row r="17" spans="2:12" x14ac:dyDescent="0.25">
      <c r="B17" s="67"/>
      <c r="C17" s="29">
        <v>2005</v>
      </c>
      <c r="D17" s="4"/>
      <c r="E17" s="46">
        <v>780000</v>
      </c>
      <c r="F17" s="4"/>
      <c r="G17" s="46">
        <f t="shared" si="0"/>
        <v>471300</v>
      </c>
      <c r="H17" s="4"/>
      <c r="I17" s="89">
        <f t="shared" si="1"/>
        <v>308700</v>
      </c>
      <c r="J17" s="4"/>
      <c r="K17" s="89">
        <f t="shared" si="2"/>
        <v>9117300</v>
      </c>
      <c r="L17" s="66"/>
    </row>
    <row r="18" spans="2:12" x14ac:dyDescent="0.25">
      <c r="B18" s="67"/>
      <c r="C18" s="367">
        <v>2006</v>
      </c>
      <c r="D18" s="274"/>
      <c r="E18" s="85">
        <v>780000</v>
      </c>
      <c r="F18" s="274"/>
      <c r="G18" s="85">
        <f t="shared" si="0"/>
        <v>455865</v>
      </c>
      <c r="H18" s="274"/>
      <c r="I18" s="368">
        <f t="shared" si="1"/>
        <v>324135</v>
      </c>
      <c r="J18" s="274"/>
      <c r="K18" s="368">
        <f t="shared" si="2"/>
        <v>8793165</v>
      </c>
      <c r="L18" s="66"/>
    </row>
    <row r="19" spans="2:12" x14ac:dyDescent="0.25">
      <c r="B19" s="67"/>
      <c r="C19" s="367">
        <v>2007</v>
      </c>
      <c r="D19" s="274"/>
      <c r="E19" s="85">
        <v>780000</v>
      </c>
      <c r="F19" s="274"/>
      <c r="G19" s="85">
        <f t="shared" si="0"/>
        <v>439658.25</v>
      </c>
      <c r="H19" s="274"/>
      <c r="I19" s="368">
        <f t="shared" si="1"/>
        <v>340341.75</v>
      </c>
      <c r="J19" s="274"/>
      <c r="K19" s="368">
        <f t="shared" si="2"/>
        <v>8452823.25</v>
      </c>
      <c r="L19" s="66"/>
    </row>
    <row r="20" spans="2:12" x14ac:dyDescent="0.25">
      <c r="B20" s="67"/>
      <c r="C20" s="413">
        <v>2008</v>
      </c>
      <c r="D20" s="416"/>
      <c r="E20" s="419">
        <v>780000</v>
      </c>
      <c r="F20" s="416"/>
      <c r="G20" s="419">
        <f t="shared" si="0"/>
        <v>422641.16250000003</v>
      </c>
      <c r="H20" s="416"/>
      <c r="I20" s="420">
        <f t="shared" si="1"/>
        <v>357358.83749999997</v>
      </c>
      <c r="J20" s="416"/>
      <c r="K20" s="420">
        <f t="shared" si="2"/>
        <v>8095464.4124999996</v>
      </c>
      <c r="L20" s="66"/>
    </row>
    <row r="21" spans="2:12" x14ac:dyDescent="0.25">
      <c r="B21" s="67"/>
      <c r="C21" s="440">
        <v>2009</v>
      </c>
      <c r="D21" s="443"/>
      <c r="E21" s="442">
        <v>780000</v>
      </c>
      <c r="F21" s="443"/>
      <c r="G21" s="442">
        <f t="shared" si="0"/>
        <v>404773.22062500002</v>
      </c>
      <c r="H21" s="443"/>
      <c r="I21" s="444">
        <f t="shared" si="1"/>
        <v>375226.77937499998</v>
      </c>
      <c r="J21" s="443"/>
      <c r="K21" s="444">
        <f t="shared" si="2"/>
        <v>7720237.6331249997</v>
      </c>
      <c r="L21" s="66"/>
    </row>
    <row r="22" spans="2:12" x14ac:dyDescent="0.25">
      <c r="B22" s="67"/>
      <c r="C22" s="447">
        <v>2010</v>
      </c>
      <c r="D22" s="448"/>
      <c r="E22" s="449">
        <v>780000</v>
      </c>
      <c r="F22" s="448"/>
      <c r="G22" s="449">
        <f t="shared" si="0"/>
        <v>386011.88165624999</v>
      </c>
      <c r="H22" s="448"/>
      <c r="I22" s="450">
        <f t="shared" si="1"/>
        <v>393988.11834375001</v>
      </c>
      <c r="J22" s="448"/>
      <c r="K22" s="450">
        <f t="shared" si="2"/>
        <v>7326249.5147812497</v>
      </c>
      <c r="L22" s="66"/>
    </row>
    <row r="23" spans="2:12" x14ac:dyDescent="0.25">
      <c r="B23" s="67"/>
      <c r="C23" s="447">
        <v>2011</v>
      </c>
      <c r="D23" s="448"/>
      <c r="E23" s="449">
        <v>780000</v>
      </c>
      <c r="F23" s="448"/>
      <c r="G23" s="449">
        <f t="shared" si="0"/>
        <v>366312.47573906253</v>
      </c>
      <c r="H23" s="448"/>
      <c r="I23" s="450">
        <f t="shared" si="1"/>
        <v>413687.52426093747</v>
      </c>
      <c r="J23" s="448"/>
      <c r="K23" s="450">
        <f t="shared" si="2"/>
        <v>6912561.9905203125</v>
      </c>
      <c r="L23" s="66"/>
    </row>
    <row r="24" spans="2:12" x14ac:dyDescent="0.25">
      <c r="B24" s="67"/>
      <c r="C24" s="447">
        <v>2012</v>
      </c>
      <c r="D24" s="448"/>
      <c r="E24" s="449">
        <v>780000</v>
      </c>
      <c r="F24" s="448"/>
      <c r="G24" s="449">
        <f t="shared" si="0"/>
        <v>345628.09952601563</v>
      </c>
      <c r="H24" s="448"/>
      <c r="I24" s="450">
        <f t="shared" si="1"/>
        <v>434371.90047398437</v>
      </c>
      <c r="J24" s="448"/>
      <c r="K24" s="450">
        <f t="shared" si="2"/>
        <v>6478190.0900463285</v>
      </c>
      <c r="L24" s="66"/>
    </row>
    <row r="25" spans="2:12" x14ac:dyDescent="0.25">
      <c r="B25" s="67"/>
      <c r="C25" s="482">
        <v>2013</v>
      </c>
      <c r="D25" s="483"/>
      <c r="E25" s="484">
        <v>780000</v>
      </c>
      <c r="F25" s="483"/>
      <c r="G25" s="484">
        <f t="shared" si="0"/>
        <v>323909.50450231647</v>
      </c>
      <c r="H25" s="483"/>
      <c r="I25" s="486">
        <f t="shared" si="1"/>
        <v>456090.49549768353</v>
      </c>
      <c r="J25" s="483"/>
      <c r="K25" s="486">
        <f t="shared" si="2"/>
        <v>6022099.5945486445</v>
      </c>
      <c r="L25" s="66"/>
    </row>
    <row r="26" spans="2:12" x14ac:dyDescent="0.25">
      <c r="B26" s="67"/>
      <c r="C26" s="447">
        <v>2014</v>
      </c>
      <c r="D26" s="448"/>
      <c r="E26" s="449">
        <v>780000</v>
      </c>
      <c r="F26" s="448"/>
      <c r="G26" s="449">
        <f t="shared" si="0"/>
        <v>301104.97972743225</v>
      </c>
      <c r="H26" s="448"/>
      <c r="I26" s="450">
        <f t="shared" si="1"/>
        <v>478895.02027256775</v>
      </c>
      <c r="J26" s="448"/>
      <c r="K26" s="450">
        <f t="shared" si="2"/>
        <v>5543204.5742760766</v>
      </c>
      <c r="L26" s="66"/>
    </row>
    <row r="27" spans="2:12" x14ac:dyDescent="0.25">
      <c r="B27" s="67"/>
      <c r="C27" s="447">
        <v>2015</v>
      </c>
      <c r="D27" s="448"/>
      <c r="E27" s="449">
        <v>780000</v>
      </c>
      <c r="F27" s="448"/>
      <c r="G27" s="449">
        <f t="shared" si="0"/>
        <v>277160.22871380387</v>
      </c>
      <c r="H27" s="448"/>
      <c r="I27" s="450">
        <f t="shared" si="1"/>
        <v>502839.77128619613</v>
      </c>
      <c r="J27" s="448"/>
      <c r="K27" s="450">
        <f t="shared" si="2"/>
        <v>5040364.8029898806</v>
      </c>
      <c r="L27" s="66"/>
    </row>
    <row r="28" spans="2:12" x14ac:dyDescent="0.25">
      <c r="B28" s="67"/>
      <c r="C28" s="482">
        <v>2016</v>
      </c>
      <c r="D28" s="483"/>
      <c r="E28" s="484">
        <v>780000</v>
      </c>
      <c r="F28" s="483"/>
      <c r="G28" s="484">
        <f t="shared" si="0"/>
        <v>252018.24014949403</v>
      </c>
      <c r="H28" s="483"/>
      <c r="I28" s="486">
        <f t="shared" si="1"/>
        <v>527981.75985050597</v>
      </c>
      <c r="J28" s="483"/>
      <c r="K28" s="486">
        <f t="shared" si="2"/>
        <v>4512383.0431393748</v>
      </c>
      <c r="L28" s="66"/>
    </row>
    <row r="29" spans="2:12" x14ac:dyDescent="0.25">
      <c r="B29" s="67"/>
      <c r="C29" s="544">
        <v>2017</v>
      </c>
      <c r="D29" s="545"/>
      <c r="E29" s="546">
        <v>780000</v>
      </c>
      <c r="F29" s="545"/>
      <c r="G29" s="546">
        <f t="shared" si="0"/>
        <v>225619.15215696875</v>
      </c>
      <c r="H29" s="545"/>
      <c r="I29" s="547">
        <f t="shared" si="1"/>
        <v>554380.84784303128</v>
      </c>
      <c r="J29" s="545"/>
      <c r="K29" s="547">
        <f t="shared" si="2"/>
        <v>3958002.1952963434</v>
      </c>
      <c r="L29" s="66"/>
    </row>
    <row r="30" spans="2:12" x14ac:dyDescent="0.25">
      <c r="B30" s="67"/>
      <c r="C30" s="29">
        <v>2018</v>
      </c>
      <c r="D30" s="4"/>
      <c r="E30" s="46">
        <v>780000</v>
      </c>
      <c r="F30" s="4"/>
      <c r="G30" s="46">
        <f t="shared" si="0"/>
        <v>197900.10976481717</v>
      </c>
      <c r="H30" s="4"/>
      <c r="I30" s="89">
        <f t="shared" si="1"/>
        <v>582099.89023518283</v>
      </c>
      <c r="J30" s="4"/>
      <c r="K30" s="89">
        <f t="shared" si="2"/>
        <v>3375902.3050611606</v>
      </c>
      <c r="L30" s="66"/>
    </row>
    <row r="31" spans="2:12" x14ac:dyDescent="0.25">
      <c r="B31" s="67"/>
      <c r="C31" s="29">
        <v>2019</v>
      </c>
      <c r="D31" s="4"/>
      <c r="E31" s="46">
        <v>780000</v>
      </c>
      <c r="F31" s="4"/>
      <c r="G31" s="46">
        <f t="shared" si="0"/>
        <v>168795.11525305803</v>
      </c>
      <c r="H31" s="4"/>
      <c r="I31" s="89">
        <f t="shared" si="1"/>
        <v>611204.88474694197</v>
      </c>
      <c r="J31" s="4"/>
      <c r="K31" s="89">
        <f t="shared" si="2"/>
        <v>2764697.4203142188</v>
      </c>
      <c r="L31" s="66"/>
    </row>
    <row r="32" spans="2:12" x14ac:dyDescent="0.25">
      <c r="B32" s="67"/>
      <c r="C32" s="29">
        <v>2020</v>
      </c>
      <c r="D32" s="4"/>
      <c r="E32" s="46">
        <v>780000</v>
      </c>
      <c r="F32" s="4"/>
      <c r="G32" s="46">
        <f t="shared" si="0"/>
        <v>138234.87101571096</v>
      </c>
      <c r="H32" s="4"/>
      <c r="I32" s="89">
        <f t="shared" si="1"/>
        <v>641765.12898428901</v>
      </c>
      <c r="J32" s="4"/>
      <c r="K32" s="89">
        <f t="shared" si="2"/>
        <v>2122932.2913299296</v>
      </c>
      <c r="L32" s="66"/>
    </row>
    <row r="33" spans="2:12" x14ac:dyDescent="0.25">
      <c r="B33" s="67"/>
      <c r="C33" s="29">
        <v>2021</v>
      </c>
      <c r="D33" s="4"/>
      <c r="E33" s="46">
        <v>780000</v>
      </c>
      <c r="F33" s="4"/>
      <c r="G33" s="46">
        <f t="shared" si="0"/>
        <v>106146.61456649649</v>
      </c>
      <c r="H33" s="4"/>
      <c r="I33" s="89">
        <f t="shared" si="1"/>
        <v>673853.38543350354</v>
      </c>
      <c r="J33" s="4"/>
      <c r="K33" s="89">
        <f t="shared" si="2"/>
        <v>1449078.9058964262</v>
      </c>
      <c r="L33" s="66"/>
    </row>
    <row r="34" spans="2:12" x14ac:dyDescent="0.25">
      <c r="B34" s="67"/>
      <c r="C34" s="29">
        <v>2022</v>
      </c>
      <c r="D34" s="4"/>
      <c r="E34" s="46">
        <v>780000</v>
      </c>
      <c r="F34" s="4"/>
      <c r="G34" s="46">
        <f t="shared" si="0"/>
        <v>72453.945294821315</v>
      </c>
      <c r="H34" s="4"/>
      <c r="I34" s="89">
        <f t="shared" si="1"/>
        <v>707546.05470517871</v>
      </c>
      <c r="J34" s="4"/>
      <c r="K34" s="89">
        <f t="shared" si="2"/>
        <v>741532.85119124746</v>
      </c>
      <c r="L34" s="66"/>
    </row>
    <row r="35" spans="2:12" x14ac:dyDescent="0.25">
      <c r="B35" s="67"/>
      <c r="C35" s="29">
        <v>2023</v>
      </c>
      <c r="D35" s="4"/>
      <c r="E35" s="46">
        <v>780000</v>
      </c>
      <c r="F35" s="4"/>
      <c r="G35" s="46">
        <f t="shared" si="0"/>
        <v>37076.642559562373</v>
      </c>
      <c r="H35" s="4"/>
      <c r="I35" s="89">
        <f t="shared" si="1"/>
        <v>742923.35744043766</v>
      </c>
      <c r="J35" s="4"/>
      <c r="K35" s="89">
        <f t="shared" si="2"/>
        <v>-1390.5062491901917</v>
      </c>
      <c r="L35" s="66"/>
    </row>
    <row r="36" spans="2:12" x14ac:dyDescent="0.25">
      <c r="B36" s="67"/>
      <c r="C36" s="29"/>
      <c r="D36" s="4"/>
      <c r="E36" s="46"/>
      <c r="F36" s="4"/>
      <c r="G36" s="46"/>
      <c r="H36" s="4"/>
      <c r="I36" s="4"/>
      <c r="J36" s="4"/>
      <c r="K36" s="4"/>
      <c r="L36" s="66"/>
    </row>
    <row r="37" spans="2:12" x14ac:dyDescent="0.25">
      <c r="B37" s="67"/>
      <c r="C37" s="29"/>
      <c r="D37" s="4"/>
      <c r="E37" s="85" t="s">
        <v>377</v>
      </c>
      <c r="F37" s="4"/>
      <c r="G37" s="46"/>
      <c r="H37" s="4"/>
      <c r="I37" s="4"/>
      <c r="J37" s="4"/>
      <c r="K37" s="4"/>
      <c r="L37" s="66"/>
    </row>
    <row r="38" spans="2:12" x14ac:dyDescent="0.25">
      <c r="B38" s="67"/>
      <c r="C38" s="29"/>
      <c r="D38" s="4"/>
      <c r="E38" s="46"/>
      <c r="F38" s="4"/>
      <c r="G38" s="46"/>
      <c r="H38" s="4"/>
      <c r="I38" s="4"/>
      <c r="J38" s="4"/>
      <c r="K38" s="4"/>
      <c r="L38" s="66"/>
    </row>
    <row r="39" spans="2:12" x14ac:dyDescent="0.25">
      <c r="B39" s="67"/>
      <c r="C39" s="90" t="s">
        <v>683</v>
      </c>
      <c r="D39" s="4"/>
      <c r="E39" s="46"/>
      <c r="F39" s="4"/>
      <c r="G39" s="46"/>
      <c r="H39" s="4"/>
      <c r="I39" s="4"/>
      <c r="J39" s="4"/>
      <c r="K39" s="4"/>
      <c r="L39" s="66"/>
    </row>
    <row r="40" spans="2:12" x14ac:dyDescent="0.25">
      <c r="B40" s="67"/>
      <c r="C40" s="90" t="s">
        <v>684</v>
      </c>
      <c r="D40" s="4"/>
      <c r="E40" s="46"/>
      <c r="F40" s="4"/>
      <c r="G40" s="46"/>
      <c r="H40" s="4"/>
      <c r="I40" s="4"/>
      <c r="J40" s="4"/>
      <c r="K40" s="4"/>
      <c r="L40" s="66"/>
    </row>
    <row r="41" spans="2:12" x14ac:dyDescent="0.25">
      <c r="B41" s="68"/>
      <c r="C41" s="96"/>
      <c r="D41" s="3"/>
      <c r="E41" s="91"/>
      <c r="F41" s="3"/>
      <c r="G41" s="91"/>
      <c r="H41" s="3"/>
      <c r="I41" s="3"/>
      <c r="J41" s="3"/>
      <c r="K41" s="140" t="s">
        <v>484</v>
      </c>
      <c r="L41" s="69"/>
    </row>
  </sheetData>
  <mergeCells count="1">
    <mergeCell ref="B3:L3"/>
  </mergeCells>
  <phoneticPr fontId="0" type="noConversion"/>
  <printOptions horizontalCentered="1"/>
  <pageMargins left="0.25" right="0.25" top="0.25" bottom="0.25" header="0.5" footer="0.5"/>
  <pageSetup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B1:N43"/>
  <sheetViews>
    <sheetView zoomScaleNormal="75" workbookViewId="0">
      <selection activeCell="D25" sqref="D25"/>
    </sheetView>
  </sheetViews>
  <sheetFormatPr defaultColWidth="7.88671875" defaultRowHeight="13.2" x14ac:dyDescent="0.25"/>
  <cols>
    <col min="1" max="1" width="7.88671875" style="202" customWidth="1"/>
    <col min="2" max="2" width="8.88671875" style="202" customWidth="1"/>
    <col min="3" max="3" width="46.5546875" style="202" customWidth="1"/>
    <col min="4" max="7" width="7.109375" style="202" customWidth="1"/>
    <col min="8" max="8" width="8.109375" style="202" customWidth="1"/>
    <col min="9" max="9" width="7.109375" style="202" customWidth="1"/>
    <col min="10" max="10" width="1.44140625" style="202" customWidth="1"/>
    <col min="11" max="11" width="14.109375" style="202" customWidth="1"/>
    <col min="12" max="12" width="15" style="202" customWidth="1"/>
    <col min="13" max="13" width="1.88671875" style="202" customWidth="1"/>
    <col min="14" max="14" width="12.5546875" style="202" bestFit="1" customWidth="1"/>
    <col min="15" max="16384" width="7.88671875" style="202"/>
  </cols>
  <sheetData>
    <row r="1" spans="2:14" x14ac:dyDescent="0.25">
      <c r="I1" s="374" t="s">
        <v>613</v>
      </c>
      <c r="J1" s="349"/>
      <c r="K1" s="375"/>
      <c r="L1" s="375"/>
    </row>
    <row r="2" spans="2:14" ht="25.5" customHeight="1" x14ac:dyDescent="0.25">
      <c r="I2" s="374" t="s">
        <v>614</v>
      </c>
      <c r="J2" s="349"/>
      <c r="K2" s="375"/>
      <c r="L2" s="375"/>
    </row>
    <row r="3" spans="2:14" s="185" customFormat="1" ht="13.8" thickBot="1" x14ac:dyDescent="0.3"/>
    <row r="4" spans="2:14" s="187" customFormat="1" ht="15.6" x14ac:dyDescent="0.3">
      <c r="B4" s="587" t="str">
        <f>'#S-1 Current Year to Prior Year'!B4:L4</f>
        <v>PEACHTREE STATE UNIVERSITY</v>
      </c>
      <c r="C4" s="588"/>
      <c r="D4" s="588"/>
      <c r="E4" s="588"/>
      <c r="F4" s="588"/>
      <c r="G4" s="588"/>
      <c r="H4" s="588"/>
      <c r="I4" s="588"/>
      <c r="J4" s="588"/>
      <c r="K4" s="588"/>
      <c r="L4" s="588"/>
      <c r="M4" s="186"/>
    </row>
    <row r="5" spans="2:14" s="187" customFormat="1" ht="15.6" x14ac:dyDescent="0.3">
      <c r="B5" s="589" t="s">
        <v>193</v>
      </c>
      <c r="C5" s="590"/>
      <c r="D5" s="590"/>
      <c r="E5" s="590"/>
      <c r="F5" s="590"/>
      <c r="G5" s="590"/>
      <c r="H5" s="590"/>
      <c r="I5" s="590"/>
      <c r="J5" s="590"/>
      <c r="K5" s="590"/>
      <c r="L5" s="590"/>
      <c r="M5" s="189"/>
    </row>
    <row r="6" spans="2:14" s="187" customFormat="1" ht="15.6" x14ac:dyDescent="0.3">
      <c r="B6" s="592" t="s">
        <v>201</v>
      </c>
      <c r="C6" s="593"/>
      <c r="D6" s="593"/>
      <c r="E6" s="188"/>
      <c r="F6" s="188"/>
      <c r="G6" s="188"/>
      <c r="H6" s="188"/>
      <c r="I6" s="188"/>
      <c r="J6" s="188"/>
      <c r="K6" s="188"/>
      <c r="L6" s="188"/>
      <c r="M6" s="189"/>
    </row>
    <row r="7" spans="2:14" s="187" customFormat="1" ht="15.6" x14ac:dyDescent="0.3">
      <c r="B7" s="191" t="s">
        <v>298</v>
      </c>
      <c r="C7" s="192"/>
      <c r="D7" s="192"/>
      <c r="E7" s="192"/>
      <c r="F7" s="193"/>
      <c r="G7" s="193"/>
      <c r="H7" s="194" t="s">
        <v>421</v>
      </c>
      <c r="I7" s="195"/>
      <c r="J7" s="195"/>
      <c r="K7" s="195"/>
      <c r="L7" s="195"/>
      <c r="M7" s="189"/>
    </row>
    <row r="8" spans="2:14" s="187" customFormat="1" ht="15.6" x14ac:dyDescent="0.3">
      <c r="B8" s="199" t="s">
        <v>380</v>
      </c>
      <c r="C8" s="188"/>
      <c r="D8" s="188"/>
      <c r="E8" s="188"/>
      <c r="F8" s="188"/>
      <c r="G8" s="188"/>
      <c r="H8" s="188"/>
      <c r="I8" s="188"/>
      <c r="J8" s="188"/>
      <c r="K8" s="188"/>
      <c r="L8" s="188"/>
      <c r="M8" s="282"/>
      <c r="N8" s="283"/>
    </row>
    <row r="9" spans="2:14" x14ac:dyDescent="0.25">
      <c r="B9" s="191"/>
      <c r="C9" s="609" t="s">
        <v>509</v>
      </c>
      <c r="D9" s="609"/>
      <c r="E9" s="609"/>
      <c r="F9" s="609"/>
      <c r="G9" s="609"/>
      <c r="H9" s="609"/>
      <c r="I9" s="609"/>
      <c r="J9" s="609"/>
      <c r="K9" s="609"/>
      <c r="L9" s="193"/>
      <c r="M9" s="200"/>
      <c r="N9" s="201"/>
    </row>
    <row r="10" spans="2:14" x14ac:dyDescent="0.25">
      <c r="B10" s="203"/>
      <c r="C10" s="193"/>
      <c r="D10" s="193"/>
      <c r="E10" s="193"/>
      <c r="F10" s="193"/>
      <c r="G10" s="193"/>
      <c r="H10" s="193"/>
      <c r="I10" s="193"/>
      <c r="J10" s="193"/>
      <c r="K10" s="193"/>
      <c r="L10" s="193"/>
      <c r="M10" s="200"/>
      <c r="N10" s="201"/>
    </row>
    <row r="11" spans="2:14" ht="13.8" thickBot="1" x14ac:dyDescent="0.3">
      <c r="B11" s="203"/>
      <c r="C11" s="204" t="s">
        <v>204</v>
      </c>
      <c r="D11" s="204"/>
      <c r="E11" s="204"/>
      <c r="F11" s="204" t="s">
        <v>331</v>
      </c>
      <c r="G11" s="204"/>
      <c r="H11" s="204"/>
      <c r="I11" s="204" t="s">
        <v>332</v>
      </c>
      <c r="J11" s="204"/>
      <c r="K11" s="204"/>
      <c r="L11" s="204"/>
      <c r="M11" s="200"/>
      <c r="N11" s="201"/>
    </row>
    <row r="12" spans="2:14" x14ac:dyDescent="0.25">
      <c r="B12" s="203"/>
      <c r="C12" s="193"/>
      <c r="D12" s="193"/>
      <c r="E12" s="193"/>
      <c r="F12" s="193"/>
      <c r="G12" s="193"/>
      <c r="H12" s="193"/>
      <c r="I12" s="193"/>
      <c r="J12" s="193"/>
      <c r="K12" s="193"/>
      <c r="L12" s="193"/>
      <c r="M12" s="200"/>
      <c r="N12" s="201"/>
    </row>
    <row r="13" spans="2:14" x14ac:dyDescent="0.25">
      <c r="B13" s="203"/>
      <c r="C13" s="193"/>
      <c r="D13" s="193"/>
      <c r="E13" s="193"/>
      <c r="F13" s="193"/>
      <c r="G13" s="193"/>
      <c r="H13" s="193"/>
      <c r="I13" s="193"/>
      <c r="J13" s="193"/>
      <c r="K13" s="193"/>
      <c r="L13" s="193"/>
      <c r="M13" s="200"/>
      <c r="N13" s="201"/>
    </row>
    <row r="14" spans="2:14" x14ac:dyDescent="0.25">
      <c r="B14" s="203"/>
      <c r="C14" s="193"/>
      <c r="D14" s="193"/>
      <c r="E14" s="193"/>
      <c r="F14" s="193"/>
      <c r="G14" s="193"/>
      <c r="H14" s="193"/>
      <c r="I14" s="193"/>
      <c r="J14" s="193"/>
      <c r="K14" s="193"/>
      <c r="L14" s="193"/>
      <c r="M14" s="200"/>
      <c r="N14" s="201"/>
    </row>
    <row r="15" spans="2:14" ht="13.8" thickBot="1" x14ac:dyDescent="0.3">
      <c r="B15" s="203"/>
      <c r="C15" s="193"/>
      <c r="D15" s="193"/>
      <c r="E15" s="193"/>
      <c r="F15" s="193"/>
      <c r="G15" s="193"/>
      <c r="H15" s="193"/>
      <c r="I15" s="193"/>
      <c r="J15" s="193"/>
      <c r="K15" s="193"/>
      <c r="L15" s="193"/>
      <c r="M15" s="200"/>
      <c r="N15" s="201"/>
    </row>
    <row r="16" spans="2:14" x14ac:dyDescent="0.25">
      <c r="B16" s="210" t="s">
        <v>206</v>
      </c>
      <c r="C16" s="211" t="s">
        <v>207</v>
      </c>
      <c r="D16" s="212" t="s">
        <v>208</v>
      </c>
      <c r="E16" s="212" t="s">
        <v>209</v>
      </c>
      <c r="F16" s="212" t="s">
        <v>210</v>
      </c>
      <c r="G16" s="212" t="s">
        <v>211</v>
      </c>
      <c r="H16" s="212" t="s">
        <v>212</v>
      </c>
      <c r="I16" s="212" t="s">
        <v>213</v>
      </c>
      <c r="J16" s="212"/>
      <c r="K16" s="212" t="s">
        <v>214</v>
      </c>
      <c r="L16" s="213" t="s">
        <v>214</v>
      </c>
      <c r="M16" s="200"/>
      <c r="N16" s="201"/>
    </row>
    <row r="17" spans="2:14" x14ac:dyDescent="0.25">
      <c r="B17" s="203"/>
      <c r="C17" s="203"/>
      <c r="D17" s="193"/>
      <c r="E17" s="193"/>
      <c r="F17" s="193"/>
      <c r="G17" s="193"/>
      <c r="H17" s="506" t="s">
        <v>712</v>
      </c>
      <c r="I17" s="181" t="s">
        <v>215</v>
      </c>
      <c r="J17" s="193"/>
      <c r="K17" s="181" t="s">
        <v>216</v>
      </c>
      <c r="L17" s="214" t="s">
        <v>217</v>
      </c>
      <c r="M17" s="200"/>
      <c r="N17" s="201"/>
    </row>
    <row r="18" spans="2:14" ht="6.75" customHeight="1" thickBot="1" x14ac:dyDescent="0.3">
      <c r="B18" s="203"/>
      <c r="C18" s="215"/>
      <c r="D18" s="216"/>
      <c r="E18" s="216"/>
      <c r="F18" s="216"/>
      <c r="G18" s="216"/>
      <c r="H18" s="216"/>
      <c r="I18" s="216"/>
      <c r="J18" s="216"/>
      <c r="K18" s="217"/>
      <c r="L18" s="218"/>
      <c r="M18" s="200"/>
      <c r="N18" s="201"/>
    </row>
    <row r="19" spans="2:14" s="224" customFormat="1" ht="13.8" thickTop="1" x14ac:dyDescent="0.25">
      <c r="B19" s="378" t="s">
        <v>96</v>
      </c>
      <c r="C19" s="489" t="s">
        <v>333</v>
      </c>
      <c r="D19" s="219"/>
      <c r="E19" s="219"/>
      <c r="F19" s="219"/>
      <c r="G19" s="219"/>
      <c r="H19" s="219"/>
      <c r="I19" s="219"/>
      <c r="J19" s="219"/>
      <c r="K19" s="220"/>
      <c r="L19" s="221"/>
      <c r="M19" s="222"/>
      <c r="N19" s="223"/>
    </row>
    <row r="20" spans="2:14" s="224" customFormat="1" x14ac:dyDescent="0.25">
      <c r="B20" s="264"/>
      <c r="C20" s="380">
        <v>162000</v>
      </c>
      <c r="D20" s="413" t="s">
        <v>18</v>
      </c>
      <c r="E20" s="226"/>
      <c r="F20" s="226"/>
      <c r="G20" s="226"/>
      <c r="H20" s="29">
        <v>2017</v>
      </c>
      <c r="I20" s="226"/>
      <c r="J20" s="219"/>
      <c r="K20" s="240">
        <v>10000000</v>
      </c>
      <c r="L20" s="228"/>
      <c r="M20" s="222"/>
      <c r="N20" s="223"/>
    </row>
    <row r="21" spans="2:14" s="224" customFormat="1" x14ac:dyDescent="0.25">
      <c r="B21" s="378" t="s">
        <v>96</v>
      </c>
      <c r="C21" s="489" t="s">
        <v>334</v>
      </c>
      <c r="D21" s="226"/>
      <c r="E21" s="226"/>
      <c r="F21" s="226"/>
      <c r="G21" s="226"/>
      <c r="H21" s="226"/>
      <c r="I21" s="226"/>
      <c r="J21" s="219"/>
      <c r="K21" s="284"/>
      <c r="L21" s="285"/>
      <c r="M21" s="222"/>
      <c r="N21" s="223"/>
    </row>
    <row r="22" spans="2:14" s="224" customFormat="1" x14ac:dyDescent="0.25">
      <c r="B22" s="264"/>
      <c r="C22" s="380">
        <v>291150</v>
      </c>
      <c r="D22" s="413" t="s">
        <v>18</v>
      </c>
      <c r="E22" s="226"/>
      <c r="F22" s="226"/>
      <c r="G22" s="226"/>
      <c r="H22" s="505">
        <v>2017</v>
      </c>
      <c r="I22" s="226"/>
      <c r="J22" s="219"/>
      <c r="K22" s="240"/>
      <c r="L22" s="228">
        <v>10000000</v>
      </c>
      <c r="M22" s="222"/>
      <c r="N22" s="223"/>
    </row>
    <row r="23" spans="2:14" s="236" customFormat="1" x14ac:dyDescent="0.25">
      <c r="B23" s="264"/>
      <c r="C23" s="229"/>
      <c r="D23" s="230"/>
      <c r="E23" s="230"/>
      <c r="F23" s="230"/>
      <c r="G23" s="230"/>
      <c r="H23" s="230"/>
      <c r="I23" s="230"/>
      <c r="J23" s="231"/>
      <c r="K23" s="242"/>
      <c r="L23" s="239"/>
      <c r="M23" s="234"/>
      <c r="N23" s="235"/>
    </row>
    <row r="24" spans="2:14" s="236" customFormat="1" x14ac:dyDescent="0.25">
      <c r="B24" s="237"/>
      <c r="C24" s="238"/>
      <c r="D24" s="230"/>
      <c r="E24" s="230"/>
      <c r="F24" s="230"/>
      <c r="G24" s="230"/>
      <c r="H24" s="230"/>
      <c r="I24" s="230"/>
      <c r="J24" s="231"/>
      <c r="K24" s="242"/>
      <c r="L24" s="239"/>
      <c r="M24" s="234"/>
      <c r="N24" s="235"/>
    </row>
    <row r="25" spans="2:14" s="236" customFormat="1" x14ac:dyDescent="0.25">
      <c r="B25" s="237"/>
      <c r="C25" s="238"/>
      <c r="D25" s="230"/>
      <c r="E25" s="230"/>
      <c r="F25" s="230"/>
      <c r="G25" s="230"/>
      <c r="H25" s="230"/>
      <c r="I25" s="230"/>
      <c r="J25" s="231"/>
      <c r="K25" s="242"/>
      <c r="L25" s="239"/>
      <c r="M25" s="234"/>
      <c r="N25" s="235"/>
    </row>
    <row r="26" spans="2:14" s="236" customFormat="1" ht="13.8" thickBot="1" x14ac:dyDescent="0.3">
      <c r="B26" s="237"/>
      <c r="C26" s="238"/>
      <c r="D26" s="230"/>
      <c r="E26" s="230"/>
      <c r="F26" s="230"/>
      <c r="G26" s="230"/>
      <c r="H26" s="230"/>
      <c r="I26" s="230"/>
      <c r="J26" s="231"/>
      <c r="K26" s="242"/>
      <c r="L26" s="239"/>
      <c r="M26" s="234"/>
      <c r="N26" s="235"/>
    </row>
    <row r="27" spans="2:14" s="236" customFormat="1" x14ac:dyDescent="0.25">
      <c r="B27" s="237"/>
      <c r="C27" s="244"/>
      <c r="D27" s="245"/>
      <c r="E27" s="245"/>
      <c r="F27" s="245"/>
      <c r="G27" s="245"/>
      <c r="H27" s="245"/>
      <c r="I27" s="245"/>
      <c r="J27" s="246"/>
      <c r="K27" s="247"/>
      <c r="L27" s="248"/>
      <c r="M27" s="234"/>
      <c r="N27" s="235"/>
    </row>
    <row r="28" spans="2:14" s="236" customFormat="1" ht="13.8" thickBot="1" x14ac:dyDescent="0.3">
      <c r="B28" s="237"/>
      <c r="C28" s="237"/>
      <c r="D28" s="231"/>
      <c r="E28" s="231"/>
      <c r="F28" s="231"/>
      <c r="G28" s="231"/>
      <c r="H28" s="231"/>
      <c r="I28" s="231"/>
      <c r="J28" s="231"/>
      <c r="K28" s="266">
        <f>SUM(K20:K27)</f>
        <v>10000000</v>
      </c>
      <c r="L28" s="267">
        <f>SUM(L20:L27)</f>
        <v>10000000</v>
      </c>
      <c r="M28" s="234"/>
      <c r="N28" s="249"/>
    </row>
    <row r="29" spans="2:14" s="236" customFormat="1" ht="14.4" thickTop="1" thickBot="1" x14ac:dyDescent="0.3">
      <c r="B29" s="237"/>
      <c r="C29" s="250"/>
      <c r="D29" s="251"/>
      <c r="E29" s="251"/>
      <c r="F29" s="251"/>
      <c r="G29" s="251"/>
      <c r="H29" s="251"/>
      <c r="I29" s="251"/>
      <c r="J29" s="251"/>
      <c r="K29" s="252"/>
      <c r="L29" s="253">
        <f>+L28-K28</f>
        <v>0</v>
      </c>
      <c r="M29" s="234"/>
    </row>
    <row r="30" spans="2:14" s="236" customFormat="1" x14ac:dyDescent="0.25">
      <c r="B30" s="237"/>
      <c r="C30" s="231"/>
      <c r="D30" s="231"/>
      <c r="E30" s="231"/>
      <c r="F30" s="231"/>
      <c r="G30" s="231"/>
      <c r="H30" s="231"/>
      <c r="I30" s="231"/>
      <c r="J30" s="231"/>
      <c r="K30" s="231"/>
      <c r="L30" s="231"/>
      <c r="M30" s="234"/>
    </row>
    <row r="31" spans="2:14" x14ac:dyDescent="0.25">
      <c r="B31" s="237"/>
      <c r="C31" s="591" t="s">
        <v>226</v>
      </c>
      <c r="D31" s="591"/>
      <c r="E31" s="193"/>
      <c r="F31" s="193"/>
      <c r="G31" s="193"/>
      <c r="H31" s="193"/>
      <c r="I31" s="193"/>
      <c r="J31" s="193"/>
      <c r="K31" s="193"/>
      <c r="L31" s="254"/>
      <c r="M31" s="200"/>
    </row>
    <row r="32" spans="2:14" x14ac:dyDescent="0.25">
      <c r="B32" s="203"/>
      <c r="C32" s="193" t="s">
        <v>335</v>
      </c>
      <c r="D32" s="193"/>
      <c r="E32" s="193"/>
      <c r="F32" s="193"/>
      <c r="G32" s="193"/>
      <c r="H32" s="193"/>
      <c r="I32" s="193"/>
      <c r="J32" s="193"/>
      <c r="K32" s="193"/>
      <c r="L32" s="254"/>
      <c r="M32" s="200"/>
    </row>
    <row r="33" spans="2:13" x14ac:dyDescent="0.25">
      <c r="B33" s="203"/>
      <c r="C33" s="193" t="s">
        <v>387</v>
      </c>
      <c r="D33" s="193"/>
      <c r="E33" s="193"/>
      <c r="F33" s="193"/>
      <c r="G33" s="193"/>
      <c r="H33" s="193"/>
      <c r="I33" s="193"/>
      <c r="J33" s="193"/>
      <c r="K33" s="193"/>
      <c r="L33" s="254"/>
      <c r="M33" s="200"/>
    </row>
    <row r="34" spans="2:13" x14ac:dyDescent="0.25">
      <c r="B34" s="203"/>
      <c r="C34" s="193"/>
      <c r="D34" s="193"/>
      <c r="E34" s="193"/>
      <c r="F34" s="193"/>
      <c r="G34" s="193"/>
      <c r="H34" s="193"/>
      <c r="I34" s="193"/>
      <c r="J34" s="193"/>
      <c r="K34" s="193"/>
      <c r="L34" s="254"/>
      <c r="M34" s="200"/>
    </row>
    <row r="35" spans="2:13" x14ac:dyDescent="0.25">
      <c r="B35" s="203"/>
      <c r="C35" s="192" t="s">
        <v>414</v>
      </c>
      <c r="D35" s="193"/>
      <c r="E35" s="193" t="s">
        <v>336</v>
      </c>
      <c r="F35" s="193"/>
      <c r="G35" s="193"/>
      <c r="I35" s="193"/>
      <c r="J35" s="193"/>
      <c r="K35" s="193"/>
      <c r="L35" s="254"/>
      <c r="M35" s="200"/>
    </row>
    <row r="36" spans="2:13" x14ac:dyDescent="0.25">
      <c r="B36" s="203"/>
      <c r="C36" s="193"/>
      <c r="D36" s="193"/>
      <c r="E36" s="193"/>
      <c r="F36" s="193"/>
      <c r="G36" s="193"/>
      <c r="I36" s="193"/>
      <c r="J36" s="193"/>
      <c r="K36" s="193"/>
      <c r="L36" s="254"/>
      <c r="M36" s="200"/>
    </row>
    <row r="37" spans="2:13" x14ac:dyDescent="0.25">
      <c r="B37" s="203"/>
      <c r="C37" s="192" t="s">
        <v>415</v>
      </c>
      <c r="D37" s="192"/>
      <c r="E37" s="193" t="s">
        <v>248</v>
      </c>
      <c r="F37" s="193"/>
      <c r="G37" s="193"/>
      <c r="M37" s="200"/>
    </row>
    <row r="38" spans="2:13" x14ac:dyDescent="0.25">
      <c r="B38" s="203"/>
      <c r="C38" s="193"/>
      <c r="D38" s="193"/>
      <c r="E38" s="193"/>
      <c r="F38" s="193"/>
      <c r="G38" s="193"/>
      <c r="I38" s="192" t="s">
        <v>416</v>
      </c>
      <c r="J38" s="259"/>
      <c r="K38" s="192"/>
      <c r="L38" s="260" t="s">
        <v>484</v>
      </c>
      <c r="M38" s="200"/>
    </row>
    <row r="39" spans="2:13" x14ac:dyDescent="0.25">
      <c r="B39" s="203"/>
      <c r="C39" s="193"/>
      <c r="D39" s="193"/>
      <c r="E39" s="193"/>
      <c r="F39" s="193"/>
      <c r="G39" s="193"/>
      <c r="H39" s="193"/>
      <c r="I39" s="192" t="s">
        <v>420</v>
      </c>
      <c r="J39" s="259"/>
      <c r="K39" s="192"/>
      <c r="L39" s="287" t="s">
        <v>508</v>
      </c>
      <c r="M39" s="200"/>
    </row>
    <row r="40" spans="2:13" ht="13.8" thickBot="1" x14ac:dyDescent="0.3">
      <c r="B40" s="261"/>
      <c r="C40" s="204"/>
      <c r="D40" s="204"/>
      <c r="E40" s="204"/>
      <c r="F40" s="204"/>
      <c r="G40" s="204"/>
      <c r="H40" s="204"/>
      <c r="I40" s="204"/>
      <c r="J40" s="204"/>
      <c r="K40" s="608" t="s">
        <v>525</v>
      </c>
      <c r="L40" s="608"/>
      <c r="M40" s="262"/>
    </row>
    <row r="42" spans="2:13" x14ac:dyDescent="0.25">
      <c r="H42" s="193"/>
    </row>
    <row r="43" spans="2:13" x14ac:dyDescent="0.25">
      <c r="C43" s="286"/>
    </row>
  </sheetData>
  <mergeCells count="6">
    <mergeCell ref="K40:L40"/>
    <mergeCell ref="B4:L4"/>
    <mergeCell ref="B5:L5"/>
    <mergeCell ref="C31:D31"/>
    <mergeCell ref="B6:D6"/>
    <mergeCell ref="C9:K9"/>
  </mergeCells>
  <phoneticPr fontId="0" type="noConversion"/>
  <printOptions horizontalCentered="1"/>
  <pageMargins left="0" right="0" top="0.75" bottom="0.25" header="0.5" footer="0.5"/>
  <pageSetup orientation="landscape" r:id="rId1"/>
  <headerFooter alignWithMargins="0"/>
  <rowBreaks count="1" manualBreakCount="1">
    <brk id="40" min="1"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B1:N45"/>
  <sheetViews>
    <sheetView showGridLines="0" zoomScaleNormal="75" workbookViewId="0">
      <selection activeCell="R39" sqref="R39"/>
    </sheetView>
  </sheetViews>
  <sheetFormatPr defaultColWidth="7.88671875" defaultRowHeight="13.2" x14ac:dyDescent="0.25"/>
  <cols>
    <col min="1" max="1" width="7.88671875" style="1" customWidth="1"/>
    <col min="2" max="2" width="8.109375" style="1" customWidth="1"/>
    <col min="3" max="3" width="46.5546875" style="1" customWidth="1"/>
    <col min="4" max="5" width="7.109375" style="1" customWidth="1"/>
    <col min="6" max="6" width="8.44140625" style="1" customWidth="1"/>
    <col min="7" max="7" width="7.109375" style="1" customWidth="1"/>
    <col min="8" max="8" width="9" style="1" customWidth="1"/>
    <col min="9" max="9" width="7.109375" style="1" customWidth="1"/>
    <col min="10" max="10" width="1.44140625" style="1" customWidth="1"/>
    <col min="11" max="11" width="16.109375" style="1" customWidth="1"/>
    <col min="12" max="12" width="13.5546875" style="1" customWidth="1"/>
    <col min="13" max="13" width="2.109375" style="1" customWidth="1"/>
    <col min="14" max="14" width="12.5546875" style="1" bestFit="1" customWidth="1"/>
    <col min="15" max="16384" width="7.88671875" style="1"/>
  </cols>
  <sheetData>
    <row r="1" spans="2:14" x14ac:dyDescent="0.25">
      <c r="I1" s="374" t="s">
        <v>613</v>
      </c>
      <c r="J1" s="349"/>
      <c r="K1" s="375"/>
      <c r="L1" s="375"/>
    </row>
    <row r="2" spans="2:14" ht="25.5" customHeight="1" x14ac:dyDescent="0.25">
      <c r="I2" s="374" t="s">
        <v>614</v>
      </c>
      <c r="J2" s="349"/>
      <c r="K2" s="375"/>
      <c r="L2" s="375"/>
    </row>
    <row r="3" spans="2:14" ht="13.8" thickBot="1" x14ac:dyDescent="0.3"/>
    <row r="4" spans="2:14" ht="15.6" x14ac:dyDescent="0.3">
      <c r="B4" s="594" t="str">
        <f>'#S-1 Current Year to Prior Year'!B4:L4</f>
        <v>PEACHTREE STATE UNIVERSITY</v>
      </c>
      <c r="C4" s="595"/>
      <c r="D4" s="595"/>
      <c r="E4" s="595"/>
      <c r="F4" s="595"/>
      <c r="G4" s="595"/>
      <c r="H4" s="595"/>
      <c r="I4" s="595"/>
      <c r="J4" s="595"/>
      <c r="K4" s="595"/>
      <c r="L4" s="595"/>
      <c r="M4" s="6"/>
    </row>
    <row r="5" spans="2:14" ht="15.6" x14ac:dyDescent="0.3">
      <c r="B5" s="596" t="s">
        <v>193</v>
      </c>
      <c r="C5" s="597"/>
      <c r="D5" s="597"/>
      <c r="E5" s="597"/>
      <c r="F5" s="597"/>
      <c r="G5" s="597"/>
      <c r="H5" s="597"/>
      <c r="I5" s="597"/>
      <c r="J5" s="597"/>
      <c r="K5" s="597"/>
      <c r="L5" s="597"/>
      <c r="M5" s="7"/>
    </row>
    <row r="6" spans="2:14" ht="15.6" x14ac:dyDescent="0.3">
      <c r="B6" s="599" t="s">
        <v>201</v>
      </c>
      <c r="C6" s="600"/>
      <c r="D6" s="600"/>
      <c r="E6" s="5"/>
      <c r="F6" s="5"/>
      <c r="G6" s="5"/>
      <c r="H6" s="5"/>
      <c r="I6" s="5"/>
      <c r="J6" s="5"/>
      <c r="K6" s="5"/>
      <c r="L6" s="5"/>
      <c r="M6" s="7"/>
    </row>
    <row r="7" spans="2:14" ht="15.6" x14ac:dyDescent="0.3">
      <c r="B7" s="8" t="s">
        <v>298</v>
      </c>
      <c r="C7" s="9"/>
      <c r="D7" s="9"/>
      <c r="E7" s="9"/>
      <c r="F7" s="4"/>
      <c r="G7" s="4"/>
      <c r="H7" s="10" t="s">
        <v>421</v>
      </c>
      <c r="I7" s="4"/>
      <c r="J7" s="4"/>
      <c r="K7" s="4"/>
      <c r="L7" s="4"/>
      <c r="M7" s="7"/>
    </row>
    <row r="8" spans="2:14" ht="15.6" x14ac:dyDescent="0.3">
      <c r="B8" s="11" t="s">
        <v>381</v>
      </c>
      <c r="C8" s="5"/>
      <c r="D8" s="5"/>
      <c r="E8" s="5"/>
      <c r="F8" s="5"/>
      <c r="G8" s="5"/>
      <c r="H8" s="5"/>
      <c r="I8" s="5"/>
      <c r="J8" s="5"/>
      <c r="K8" s="5"/>
      <c r="L8" s="5"/>
      <c r="M8" s="12"/>
      <c r="N8" s="13"/>
    </row>
    <row r="9" spans="2:14" x14ac:dyDescent="0.25">
      <c r="B9" s="8"/>
      <c r="C9" s="611" t="s">
        <v>510</v>
      </c>
      <c r="D9" s="611"/>
      <c r="E9" s="611"/>
      <c r="F9" s="611"/>
      <c r="G9" s="611"/>
      <c r="H9" s="611"/>
      <c r="I9" s="611"/>
      <c r="J9" s="611"/>
      <c r="K9" s="611"/>
      <c r="L9" s="4"/>
      <c r="M9" s="12"/>
      <c r="N9" s="13"/>
    </row>
    <row r="10" spans="2:14" ht="13.8" thickBot="1" x14ac:dyDescent="0.3">
      <c r="B10" s="8"/>
      <c r="C10" s="14" t="s">
        <v>204</v>
      </c>
      <c r="D10" s="14"/>
      <c r="E10" s="14"/>
      <c r="F10" s="14" t="s">
        <v>205</v>
      </c>
      <c r="G10" s="14"/>
      <c r="H10" s="14"/>
      <c r="I10" s="14"/>
      <c r="J10" s="14"/>
      <c r="K10" s="14"/>
      <c r="L10" s="14"/>
      <c r="M10" s="12"/>
      <c r="N10" s="13"/>
    </row>
    <row r="11" spans="2:14" x14ac:dyDescent="0.25">
      <c r="B11" s="8"/>
      <c r="C11" s="4"/>
      <c r="D11" s="4"/>
      <c r="E11" s="4"/>
      <c r="F11" s="4"/>
      <c r="G11" s="4"/>
      <c r="H11" s="4"/>
      <c r="I11" s="4"/>
      <c r="J11" s="4"/>
      <c r="K11" s="4"/>
      <c r="L11" s="4"/>
      <c r="M11" s="12"/>
      <c r="N11" s="13"/>
    </row>
    <row r="12" spans="2:14" x14ac:dyDescent="0.25">
      <c r="B12" s="8"/>
      <c r="C12" s="4"/>
      <c r="D12" s="4"/>
      <c r="E12" s="4"/>
      <c r="F12" s="4"/>
      <c r="G12" s="4"/>
      <c r="H12" s="4"/>
      <c r="I12" s="4"/>
      <c r="J12" s="4"/>
      <c r="K12" s="4"/>
      <c r="L12" s="4"/>
      <c r="M12" s="12"/>
      <c r="N12" s="13"/>
    </row>
    <row r="13" spans="2:14" x14ac:dyDescent="0.25">
      <c r="B13" s="8"/>
      <c r="C13" s="4"/>
      <c r="D13" s="4"/>
      <c r="E13" s="4"/>
      <c r="F13" s="4"/>
      <c r="G13" s="4"/>
      <c r="H13" s="4"/>
      <c r="I13" s="4"/>
      <c r="J13" s="4"/>
      <c r="K13" s="4"/>
      <c r="L13" s="4"/>
      <c r="M13" s="12"/>
      <c r="N13" s="13"/>
    </row>
    <row r="14" spans="2:14" ht="13.8" thickBot="1" x14ac:dyDescent="0.3">
      <c r="B14" s="8"/>
      <c r="C14" s="4"/>
      <c r="D14" s="4"/>
      <c r="E14" s="4"/>
      <c r="F14" s="4"/>
      <c r="G14" s="4"/>
      <c r="H14" s="4"/>
      <c r="I14" s="4"/>
      <c r="J14" s="4"/>
      <c r="K14" s="4"/>
      <c r="L14" s="4"/>
      <c r="M14" s="12"/>
      <c r="N14" s="13"/>
    </row>
    <row r="15" spans="2:14" x14ac:dyDescent="0.25">
      <c r="B15" s="15" t="s">
        <v>206</v>
      </c>
      <c r="C15" s="16" t="s">
        <v>207</v>
      </c>
      <c r="D15" s="17" t="s">
        <v>208</v>
      </c>
      <c r="E15" s="17" t="s">
        <v>209</v>
      </c>
      <c r="F15" s="17" t="s">
        <v>210</v>
      </c>
      <c r="G15" s="17" t="s">
        <v>211</v>
      </c>
      <c r="H15" s="17" t="s">
        <v>212</v>
      </c>
      <c r="I15" s="17" t="s">
        <v>213</v>
      </c>
      <c r="J15" s="17"/>
      <c r="K15" s="17" t="s">
        <v>214</v>
      </c>
      <c r="L15" s="18" t="s">
        <v>214</v>
      </c>
      <c r="M15" s="12"/>
      <c r="N15" s="13"/>
    </row>
    <row r="16" spans="2:14" x14ac:dyDescent="0.25">
      <c r="B16" s="8"/>
      <c r="C16" s="8"/>
      <c r="D16" s="474"/>
      <c r="E16" s="474"/>
      <c r="F16" s="474"/>
      <c r="G16" s="474"/>
      <c r="H16" s="535" t="s">
        <v>712</v>
      </c>
      <c r="I16" s="535" t="s">
        <v>215</v>
      </c>
      <c r="J16" s="474"/>
      <c r="K16" s="535" t="s">
        <v>216</v>
      </c>
      <c r="L16" s="20" t="s">
        <v>217</v>
      </c>
      <c r="M16" s="12"/>
      <c r="N16" s="13"/>
    </row>
    <row r="17" spans="2:14" ht="6.75" customHeight="1" thickBot="1" x14ac:dyDescent="0.3">
      <c r="B17" s="8"/>
      <c r="C17" s="21"/>
      <c r="D17" s="22"/>
      <c r="E17" s="22"/>
      <c r="F17" s="22"/>
      <c r="G17" s="22"/>
      <c r="H17" s="22"/>
      <c r="I17" s="22"/>
      <c r="J17" s="22"/>
      <c r="K17" s="23"/>
      <c r="L17" s="24"/>
      <c r="M17" s="12"/>
      <c r="N17" s="13"/>
    </row>
    <row r="18" spans="2:14" ht="13.8" thickTop="1" x14ac:dyDescent="0.25">
      <c r="B18" s="8" t="s">
        <v>218</v>
      </c>
      <c r="C18" s="489" t="s">
        <v>337</v>
      </c>
      <c r="D18" s="474"/>
      <c r="E18" s="474"/>
      <c r="F18" s="474"/>
      <c r="G18" s="474"/>
      <c r="H18" s="474"/>
      <c r="I18" s="474"/>
      <c r="J18" s="474"/>
      <c r="K18" s="26"/>
      <c r="L18" s="27"/>
      <c r="M18" s="12"/>
      <c r="N18" s="13"/>
    </row>
    <row r="19" spans="2:14" x14ac:dyDescent="0.25">
      <c r="B19" s="8"/>
      <c r="C19" s="380" t="s">
        <v>338</v>
      </c>
      <c r="D19" s="421" t="s">
        <v>18</v>
      </c>
      <c r="E19" s="474" t="s">
        <v>221</v>
      </c>
      <c r="F19" s="474" t="s">
        <v>241</v>
      </c>
      <c r="G19" s="474" t="s">
        <v>241</v>
      </c>
      <c r="H19" s="536">
        <v>2017</v>
      </c>
      <c r="I19" s="536"/>
      <c r="J19" s="474"/>
      <c r="K19" s="30">
        <v>780000</v>
      </c>
      <c r="L19" s="31"/>
      <c r="M19" s="12"/>
      <c r="N19" s="13"/>
    </row>
    <row r="20" spans="2:14" x14ac:dyDescent="0.25">
      <c r="B20" s="8" t="s">
        <v>218</v>
      </c>
      <c r="C20" s="489" t="s">
        <v>339</v>
      </c>
      <c r="D20" s="534"/>
      <c r="E20" s="536"/>
      <c r="F20" s="536"/>
      <c r="G20" s="536"/>
      <c r="H20" s="536"/>
      <c r="I20" s="536"/>
      <c r="J20" s="474"/>
      <c r="K20" s="32"/>
      <c r="L20" s="33"/>
      <c r="M20" s="12"/>
      <c r="N20" s="13"/>
    </row>
    <row r="21" spans="2:14" x14ac:dyDescent="0.25">
      <c r="B21" s="8"/>
      <c r="C21" s="380" t="s">
        <v>340</v>
      </c>
      <c r="D21" s="421" t="s">
        <v>18</v>
      </c>
      <c r="E21" s="474"/>
      <c r="F21" s="474"/>
      <c r="G21" s="474"/>
      <c r="H21" s="536">
        <v>2017</v>
      </c>
      <c r="I21" s="536"/>
      <c r="J21" s="474"/>
      <c r="K21" s="30"/>
      <c r="L21" s="31">
        <v>780000</v>
      </c>
      <c r="M21" s="12"/>
      <c r="N21" s="34"/>
    </row>
    <row r="22" spans="2:14" x14ac:dyDescent="0.25">
      <c r="B22" s="8" t="s">
        <v>218</v>
      </c>
      <c r="C22" s="489" t="s">
        <v>197</v>
      </c>
      <c r="D22" s="536"/>
      <c r="E22" s="536"/>
      <c r="F22" s="536"/>
      <c r="G22" s="536"/>
      <c r="H22" s="536"/>
      <c r="I22" s="536"/>
      <c r="J22" s="474"/>
      <c r="K22" s="32"/>
      <c r="L22" s="33"/>
      <c r="M22" s="12"/>
      <c r="N22" s="13"/>
    </row>
    <row r="23" spans="2:14" x14ac:dyDescent="0.25">
      <c r="B23" s="8"/>
      <c r="C23" s="380" t="s">
        <v>340</v>
      </c>
      <c r="D23" s="421">
        <v>10600</v>
      </c>
      <c r="E23" s="474"/>
      <c r="F23" s="474"/>
      <c r="G23" s="474"/>
      <c r="H23" s="536">
        <v>2017</v>
      </c>
      <c r="I23" s="536"/>
      <c r="J23" s="474"/>
      <c r="K23" s="30">
        <v>780000</v>
      </c>
      <c r="L23" s="31"/>
      <c r="M23" s="12"/>
      <c r="N23" s="13"/>
    </row>
    <row r="24" spans="2:14" x14ac:dyDescent="0.25">
      <c r="B24" s="8" t="s">
        <v>218</v>
      </c>
      <c r="C24" s="489" t="s">
        <v>196</v>
      </c>
      <c r="D24" s="536"/>
      <c r="E24" s="536"/>
      <c r="F24" s="536"/>
      <c r="G24" s="536"/>
      <c r="H24" s="536"/>
      <c r="I24" s="536"/>
      <c r="J24" s="474"/>
      <c r="K24" s="32"/>
      <c r="L24" s="33"/>
      <c r="M24" s="12"/>
      <c r="N24" s="13"/>
    </row>
    <row r="25" spans="2:14" x14ac:dyDescent="0.25">
      <c r="B25" s="8"/>
      <c r="C25" s="422" t="s">
        <v>147</v>
      </c>
      <c r="D25" s="421">
        <v>10600</v>
      </c>
      <c r="E25" s="474" t="s">
        <v>221</v>
      </c>
      <c r="F25" s="474" t="s">
        <v>241</v>
      </c>
      <c r="G25" s="474" t="s">
        <v>241</v>
      </c>
      <c r="H25" s="536">
        <v>2017</v>
      </c>
      <c r="I25" s="536"/>
      <c r="J25" s="474"/>
      <c r="K25" s="30"/>
      <c r="L25" s="552">
        <v>780000</v>
      </c>
      <c r="M25" s="12"/>
      <c r="N25" s="13"/>
    </row>
    <row r="26" spans="2:14" x14ac:dyDescent="0.25">
      <c r="B26" s="8"/>
      <c r="C26" s="491"/>
      <c r="D26" s="536"/>
      <c r="E26" s="536"/>
      <c r="F26" s="536"/>
      <c r="G26" s="536"/>
      <c r="H26" s="536"/>
      <c r="I26" s="536"/>
      <c r="J26" s="474"/>
      <c r="K26" s="30"/>
      <c r="L26" s="31"/>
      <c r="M26" s="12"/>
      <c r="N26" s="13"/>
    </row>
    <row r="27" spans="2:14" ht="13.8" thickBot="1" x14ac:dyDescent="0.3">
      <c r="B27" s="8"/>
      <c r="C27" s="548"/>
      <c r="D27" s="549"/>
      <c r="E27" s="549"/>
      <c r="F27" s="549"/>
      <c r="G27" s="549"/>
      <c r="H27" s="549"/>
      <c r="I27" s="549"/>
      <c r="J27" s="14"/>
      <c r="K27" s="550"/>
      <c r="L27" s="551"/>
      <c r="M27" s="12"/>
      <c r="N27" s="13"/>
    </row>
    <row r="28" spans="2:14" x14ac:dyDescent="0.25">
      <c r="B28" s="8"/>
      <c r="C28" s="35"/>
      <c r="D28" s="36"/>
      <c r="E28" s="36"/>
      <c r="F28" s="36"/>
      <c r="G28" s="36"/>
      <c r="H28" s="36"/>
      <c r="I28" s="36"/>
      <c r="J28" s="37"/>
      <c r="K28" s="38"/>
      <c r="L28" s="39"/>
      <c r="M28" s="12"/>
      <c r="N28" s="13"/>
    </row>
    <row r="29" spans="2:14" ht="13.8" thickBot="1" x14ac:dyDescent="0.3">
      <c r="B29" s="8"/>
      <c r="C29" s="8"/>
      <c r="D29" s="4"/>
      <c r="E29" s="4"/>
      <c r="F29" s="4"/>
      <c r="G29" s="4"/>
      <c r="H29" s="4"/>
      <c r="I29" s="4"/>
      <c r="J29" s="4"/>
      <c r="K29" s="40">
        <f>SUM(K19:K28)</f>
        <v>1560000</v>
      </c>
      <c r="L29" s="41">
        <f>SUM(L19:L28)</f>
        <v>1560000</v>
      </c>
      <c r="M29" s="12"/>
      <c r="N29" s="42"/>
    </row>
    <row r="30" spans="2:14" ht="14.4" thickTop="1" thickBot="1" x14ac:dyDescent="0.3">
      <c r="B30" s="8"/>
      <c r="C30" s="43"/>
      <c r="D30" s="14"/>
      <c r="E30" s="14"/>
      <c r="F30" s="14"/>
      <c r="G30" s="14"/>
      <c r="H30" s="14"/>
      <c r="I30" s="14"/>
      <c r="J30" s="14"/>
      <c r="K30" s="44"/>
      <c r="L30" s="45">
        <f>+L29-K29</f>
        <v>0</v>
      </c>
      <c r="M30" s="12"/>
    </row>
    <row r="31" spans="2:14" x14ac:dyDescent="0.25">
      <c r="B31" s="8"/>
      <c r="C31" s="4"/>
      <c r="D31" s="4"/>
      <c r="E31" s="4"/>
      <c r="F31" s="4"/>
      <c r="G31" s="4"/>
      <c r="H31" s="4"/>
      <c r="I31" s="4"/>
      <c r="J31" s="4"/>
      <c r="K31" s="4"/>
      <c r="L31" s="4"/>
      <c r="M31" s="12"/>
    </row>
    <row r="32" spans="2:14" x14ac:dyDescent="0.25">
      <c r="B32" s="8"/>
      <c r="C32" s="598" t="s">
        <v>226</v>
      </c>
      <c r="D32" s="598"/>
      <c r="E32" s="4"/>
      <c r="F32" s="4"/>
      <c r="G32" s="4"/>
      <c r="H32" s="4"/>
      <c r="I32" s="4"/>
      <c r="J32" s="4"/>
      <c r="K32" s="4"/>
      <c r="L32" s="46"/>
      <c r="M32" s="12"/>
    </row>
    <row r="33" spans="2:13" x14ac:dyDescent="0.25">
      <c r="B33" s="8"/>
      <c r="C33" s="274" t="s">
        <v>198</v>
      </c>
      <c r="D33" s="4"/>
      <c r="E33" s="4"/>
      <c r="F33" s="4"/>
      <c r="G33" s="4"/>
      <c r="H33" s="4"/>
      <c r="I33" s="4"/>
      <c r="J33" s="4"/>
      <c r="K33" s="4"/>
      <c r="L33" s="46"/>
      <c r="M33" s="12"/>
    </row>
    <row r="34" spans="2:13" x14ac:dyDescent="0.25">
      <c r="B34" s="8"/>
      <c r="C34" s="4"/>
      <c r="D34" s="4"/>
      <c r="E34" s="4"/>
      <c r="F34" s="4"/>
      <c r="G34" s="4"/>
      <c r="H34" s="4"/>
      <c r="I34" s="4"/>
      <c r="J34" s="4"/>
      <c r="K34" s="4"/>
      <c r="L34" s="46"/>
      <c r="M34" s="12"/>
    </row>
    <row r="35" spans="2:13" x14ac:dyDescent="0.25">
      <c r="B35" s="8"/>
      <c r="C35" s="4"/>
      <c r="D35" s="4"/>
      <c r="E35" s="4"/>
      <c r="F35" s="4"/>
      <c r="G35" s="4"/>
      <c r="H35" s="4"/>
      <c r="I35" s="4"/>
      <c r="J35" s="4"/>
      <c r="K35" s="4"/>
      <c r="L35" s="46"/>
      <c r="M35" s="12"/>
    </row>
    <row r="36" spans="2:13" x14ac:dyDescent="0.25">
      <c r="B36" s="8"/>
      <c r="C36" s="9" t="s">
        <v>414</v>
      </c>
      <c r="D36" s="4" t="s">
        <v>336</v>
      </c>
      <c r="E36" s="4"/>
      <c r="F36" s="4"/>
      <c r="G36" s="4"/>
      <c r="H36" s="4"/>
      <c r="I36" s="4"/>
      <c r="J36" s="4"/>
      <c r="K36" s="4"/>
      <c r="L36" s="46"/>
      <c r="M36" s="12"/>
    </row>
    <row r="37" spans="2:13" x14ac:dyDescent="0.25">
      <c r="B37" s="8"/>
      <c r="C37" s="9"/>
      <c r="D37" s="9"/>
      <c r="E37" s="4"/>
      <c r="F37" s="4"/>
      <c r="G37" s="4"/>
      <c r="H37" s="4"/>
      <c r="I37" s="4"/>
      <c r="J37" s="4"/>
      <c r="K37" s="4"/>
      <c r="L37" s="46"/>
      <c r="M37" s="12"/>
    </row>
    <row r="38" spans="2:13" x14ac:dyDescent="0.25">
      <c r="B38" s="8"/>
      <c r="C38" s="9" t="s">
        <v>418</v>
      </c>
      <c r="D38" s="4" t="s">
        <v>393</v>
      </c>
      <c r="E38" s="4"/>
      <c r="F38" s="4"/>
      <c r="G38" s="4"/>
      <c r="H38" s="4"/>
      <c r="I38" s="4"/>
      <c r="J38" s="4"/>
      <c r="K38" s="4"/>
      <c r="L38" s="4"/>
      <c r="M38" s="12"/>
    </row>
    <row r="39" spans="2:13" x14ac:dyDescent="0.25">
      <c r="B39" s="8"/>
      <c r="C39" s="4"/>
      <c r="D39" s="4"/>
      <c r="E39" s="4"/>
      <c r="F39" s="4"/>
      <c r="G39" s="4"/>
      <c r="H39" s="4"/>
      <c r="I39" s="9" t="s">
        <v>416</v>
      </c>
      <c r="J39" s="125"/>
      <c r="K39" s="9"/>
      <c r="L39" s="139" t="s">
        <v>484</v>
      </c>
      <c r="M39" s="12"/>
    </row>
    <row r="40" spans="2:13" x14ac:dyDescent="0.25">
      <c r="B40" s="8"/>
      <c r="C40" s="4"/>
      <c r="D40" s="4"/>
      <c r="E40" s="4"/>
      <c r="F40" s="4"/>
      <c r="G40" s="4"/>
      <c r="H40" s="4"/>
      <c r="I40" s="9" t="s">
        <v>417</v>
      </c>
      <c r="J40" s="125"/>
      <c r="K40" s="9"/>
      <c r="L40" s="288" t="s">
        <v>508</v>
      </c>
      <c r="M40" s="12"/>
    </row>
    <row r="41" spans="2:13" x14ac:dyDescent="0.25">
      <c r="B41" s="8"/>
      <c r="C41" s="4"/>
      <c r="D41" s="4"/>
      <c r="E41" s="4"/>
      <c r="F41" s="4"/>
      <c r="G41" s="4"/>
      <c r="H41" s="4"/>
      <c r="I41" s="610" t="s">
        <v>526</v>
      </c>
      <c r="J41" s="610"/>
      <c r="K41" s="610"/>
      <c r="L41" s="610"/>
      <c r="M41" s="12"/>
    </row>
    <row r="42" spans="2:13" ht="13.8" thickBot="1" x14ac:dyDescent="0.3">
      <c r="B42" s="43"/>
      <c r="C42" s="14"/>
      <c r="D42" s="14"/>
      <c r="E42" s="14"/>
      <c r="F42" s="14"/>
      <c r="G42" s="14"/>
      <c r="H42" s="14"/>
      <c r="I42" s="414" t="s">
        <v>200</v>
      </c>
      <c r="J42" s="414"/>
      <c r="K42" s="414"/>
      <c r="L42" s="423" t="s">
        <v>199</v>
      </c>
      <c r="M42" s="49"/>
    </row>
    <row r="44" spans="2:13" x14ac:dyDescent="0.25">
      <c r="H44" s="4"/>
    </row>
    <row r="45" spans="2:13" x14ac:dyDescent="0.25">
      <c r="C45" s="72"/>
    </row>
  </sheetData>
  <mergeCells count="6">
    <mergeCell ref="I41:L41"/>
    <mergeCell ref="B4:L4"/>
    <mergeCell ref="B5:L5"/>
    <mergeCell ref="C32:D32"/>
    <mergeCell ref="B6:D6"/>
    <mergeCell ref="C9:K9"/>
  </mergeCells>
  <phoneticPr fontId="0" type="noConversion"/>
  <printOptions horizontalCentered="1"/>
  <pageMargins left="0" right="0" top="0.75" bottom="0.25" header="0.5" footer="0.5"/>
  <pageSetup scale="96" orientation="landscape" r:id="rId1"/>
  <headerFooter alignWithMargins="0"/>
  <rowBreaks count="1" manualBreakCount="1">
    <brk id="42"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34</vt:i4>
      </vt:variant>
    </vt:vector>
  </HeadingPairs>
  <TitlesOfParts>
    <vt:vector size="69" baseType="lpstr">
      <vt:lpstr>Control Log - Standard Entries </vt:lpstr>
      <vt:lpstr>List - Standard Entries</vt:lpstr>
      <vt:lpstr>#S-1 Current Year to Prior Year</vt:lpstr>
      <vt:lpstr>#S-2 - Gift- Non-Capitalized </vt:lpstr>
      <vt:lpstr>Introduction PayBack Bond Proj.</vt:lpstr>
      <vt:lpstr>Expl. for use of Amort. Sch.</vt:lpstr>
      <vt:lpstr>Amort.of P.Back Bonds(new 2003)</vt:lpstr>
      <vt:lpstr>#S-3- GSFIC Paybck Bnds Year</vt:lpstr>
      <vt:lpstr>#S-4 Payment of Payback Bon </vt:lpstr>
      <vt:lpstr>#S-5-Cap. Ledg. Post. PayBa </vt:lpstr>
      <vt:lpstr>#S-6(a)GAAP Postings Payback </vt:lpstr>
      <vt:lpstr>#S-6(b)-GAAP Postings Payback B</vt:lpstr>
      <vt:lpstr>#S-6(c)-Move GAAP entry amount </vt:lpstr>
      <vt:lpstr>Amort of Payback(Prior to 2003)</vt:lpstr>
      <vt:lpstr>#S-7 Receivable for State Appr.</vt:lpstr>
      <vt:lpstr>#S-8 - Capital Lease Expense</vt:lpstr>
      <vt:lpstr>Amortization Schedule (See S-8)</vt:lpstr>
      <vt:lpstr>#S-9 - Cap-Const. in Progress</vt:lpstr>
      <vt:lpstr>Explanation for #S-9</vt:lpstr>
      <vt:lpstr>S-10 Ins. Claim Cap. Asset</vt:lpstr>
      <vt:lpstr>S-11 Ins. Claim Non Cap. Asset </vt:lpstr>
      <vt:lpstr>Explanantion for S-10 and S-11</vt:lpstr>
      <vt:lpstr>#S-12 Funds on Deposit GSFIC</vt:lpstr>
      <vt:lpstr>#S-13 Funds to Ga Fund 1</vt:lpstr>
      <vt:lpstr>Control Log- Correcting Entries</vt:lpstr>
      <vt:lpstr>List - Correcting Entries</vt:lpstr>
      <vt:lpstr>#C-1 - Exchange vs Non-Exchange</vt:lpstr>
      <vt:lpstr>GASB 33 Flowchart (See #1)</vt:lpstr>
      <vt:lpstr>#C-2 Retire and Re-add an Asset</vt:lpstr>
      <vt:lpstr>#C-2 Example</vt:lpstr>
      <vt:lpstr>#C-4 Comp Abs curr. to noncurr.</vt:lpstr>
      <vt:lpstr>#C-5 Adj Accum. Depr.</vt:lpstr>
      <vt:lpstr>C-8 Capital Projects</vt:lpstr>
      <vt:lpstr>Journal Entry Form </vt:lpstr>
      <vt:lpstr>Sheet1</vt:lpstr>
      <vt:lpstr>'#C-1 - Exchange vs Non-Exchange'!Print_Area</vt:lpstr>
      <vt:lpstr>'#C-2 Retire and Re-add an Asset'!Print_Area</vt:lpstr>
      <vt:lpstr>'#C-4 Comp Abs curr. to noncurr.'!Print_Area</vt:lpstr>
      <vt:lpstr>'#C-5 Adj Accum. Depr.'!Print_Area</vt:lpstr>
      <vt:lpstr>'#S-1 Current Year to Prior Year'!Print_Area</vt:lpstr>
      <vt:lpstr>'#S-12 Funds on Deposit GSFIC'!Print_Area</vt:lpstr>
      <vt:lpstr>'#S-13 Funds to Ga Fund 1'!Print_Area</vt:lpstr>
      <vt:lpstr>'#S-2 - Gift- Non-Capitalized '!Print_Area</vt:lpstr>
      <vt:lpstr>'#S-3- GSFIC Paybck Bnds Year'!Print_Area</vt:lpstr>
      <vt:lpstr>'#S-4 Payment of Payback Bon '!Print_Area</vt:lpstr>
      <vt:lpstr>'#S-5-Cap. Ledg. Post. PayBa '!Print_Area</vt:lpstr>
      <vt:lpstr>'#S-6(a)GAAP Postings Payback '!Print_Area</vt:lpstr>
      <vt:lpstr>'#S-6(b)-GAAP Postings Payback B'!Print_Area</vt:lpstr>
      <vt:lpstr>'#S-6(c)-Move GAAP entry amount '!Print_Area</vt:lpstr>
      <vt:lpstr>'#S-7 Receivable for State Appr.'!Print_Area</vt:lpstr>
      <vt:lpstr>'#S-8 - Capital Lease Expense'!Print_Area</vt:lpstr>
      <vt:lpstr>'#S-9 - Cap-Const. in Progress'!Print_Area</vt:lpstr>
      <vt:lpstr>'Amort of Payback(Prior to 2003)'!Print_Area</vt:lpstr>
      <vt:lpstr>'Amort.of P.Back Bonds(new 2003)'!Print_Area</vt:lpstr>
      <vt:lpstr>'C-8 Capital Projects'!Print_Area</vt:lpstr>
      <vt:lpstr>'Control Log - Standard Entries '!Print_Area</vt:lpstr>
      <vt:lpstr>'Control Log- Correcting Entries'!Print_Area</vt:lpstr>
      <vt:lpstr>'Explanantion for S-10 and S-11'!Print_Area</vt:lpstr>
      <vt:lpstr>'Explanation for #S-9'!Print_Area</vt:lpstr>
      <vt:lpstr>'GASB 33 Flowchart (See #1)'!Print_Area</vt:lpstr>
      <vt:lpstr>'Journal Entry Form '!Print_Area</vt:lpstr>
      <vt:lpstr>'List - Correcting Entries'!Print_Area</vt:lpstr>
      <vt:lpstr>'List - Standard Entries'!Print_Area</vt:lpstr>
      <vt:lpstr>'S-10 Ins. Claim Cap. Asset'!Print_Area</vt:lpstr>
      <vt:lpstr>'S-11 Ins. Claim Non Cap. Asset '!Print_Area</vt:lpstr>
      <vt:lpstr>'Control Log - Standard Entries '!Print_Titles</vt:lpstr>
      <vt:lpstr>'Control Log- Correcting Entries'!Print_Titles</vt:lpstr>
      <vt:lpstr>'List - Correcting Entries'!Print_Titles</vt:lpstr>
      <vt:lpstr>'List - Standard Entries'!Print_Titles</vt:lpstr>
    </vt:vector>
  </TitlesOfParts>
  <Company>University System of Georgia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Board of Regents</dc:creator>
  <cp:lastModifiedBy>Kelly Saxon</cp:lastModifiedBy>
  <cp:lastPrinted>2016-06-13T05:12:33Z</cp:lastPrinted>
  <dcterms:created xsi:type="dcterms:W3CDTF">2003-02-12T14:17:21Z</dcterms:created>
  <dcterms:modified xsi:type="dcterms:W3CDTF">2017-05-08T20:23:17Z</dcterms:modified>
</cp:coreProperties>
</file>